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Marcela Mesa\Desktop\PLAN DE ACCIÓN CIERRE 2020\"/>
    </mc:Choice>
  </mc:AlternateContent>
  <xr:revisionPtr revIDLastSave="0" documentId="13_ncr:1_{A7C2338C-CD75-4BFC-9DAF-19EE882F1726}" xr6:coauthVersionLast="46" xr6:coauthVersionMax="46" xr10:uidLastSave="{00000000-0000-0000-0000-000000000000}"/>
  <bookViews>
    <workbookView xWindow="-120" yWindow="-120" windowWidth="20730" windowHeight="11160" firstSheet="3" activeTab="3" xr2:uid="{00000000-000D-0000-FFFF-FFFF00000000}"/>
  </bookViews>
  <sheets>
    <sheet name="15. 1PA -SUB TECNOLOGIA" sheetId="1" state="hidden" r:id="rId1"/>
    <sheet name="15.2. PA- SECRETARIA GENERAL" sheetId="2" state="hidden" r:id="rId2"/>
    <sheet name="15.3. DIRECCION" sheetId="3" state="hidden" r:id="rId3"/>
    <sheet name="15.4. SUB PROMOCION" sheetId="4" r:id="rId4"/>
    <sheet name="15.5. SUB ADMINISTRACION" sheetId="5" state="hidden" r:id="rId5"/>
    <sheet name="Cumplimiento al 3 trime" sheetId="6" state="hidden" r:id="rId6"/>
    <sheet name="Avance # tareas asociadas" sheetId="9"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9" l="1"/>
  <c r="D13" i="9"/>
  <c r="E4" i="9"/>
  <c r="C13" i="9" l="1"/>
  <c r="Q8" i="5" l="1"/>
  <c r="Q9" i="5"/>
  <c r="Q10" i="5"/>
  <c r="Q13" i="5"/>
  <c r="Q14" i="5"/>
  <c r="Q15" i="5"/>
  <c r="Q16" i="5"/>
  <c r="Q17" i="5"/>
  <c r="Q19" i="5"/>
  <c r="Q21" i="5"/>
  <c r="Q23" i="5"/>
  <c r="Q7" i="5"/>
  <c r="P7" i="5"/>
  <c r="P8" i="5"/>
  <c r="P9" i="5"/>
  <c r="P10" i="5"/>
  <c r="P13" i="5"/>
  <c r="P15" i="5"/>
  <c r="P16" i="5"/>
  <c r="P17" i="5"/>
  <c r="P19" i="5"/>
  <c r="P21" i="5"/>
  <c r="P23" i="5"/>
  <c r="P6" i="5"/>
  <c r="Q6" i="5" l="1"/>
  <c r="N7" i="5"/>
  <c r="N8" i="5"/>
  <c r="N9" i="5"/>
  <c r="N10" i="5"/>
  <c r="P11" i="5"/>
  <c r="Q11" i="5" s="1"/>
  <c r="N12" i="5"/>
  <c r="P12" i="5" s="1"/>
  <c r="Q12" i="5" s="1"/>
  <c r="N13" i="5"/>
  <c r="N15" i="5"/>
  <c r="N16" i="5"/>
  <c r="N17" i="5"/>
  <c r="N18" i="5"/>
  <c r="P18" i="5" s="1"/>
  <c r="Q18" i="5" s="1"/>
  <c r="N19" i="5"/>
  <c r="N20" i="5"/>
  <c r="P20" i="5" s="1"/>
  <c r="Q20" i="5" s="1"/>
  <c r="N21" i="5"/>
  <c r="N22" i="5"/>
  <c r="P22" i="5" s="1"/>
  <c r="Q22" i="5" s="1"/>
  <c r="N6" i="5"/>
  <c r="M7" i="5"/>
  <c r="M8" i="5"/>
  <c r="M9" i="5"/>
  <c r="M10" i="5"/>
  <c r="M13" i="5"/>
  <c r="M14" i="5"/>
  <c r="M15" i="5"/>
  <c r="M16" i="5"/>
  <c r="M17" i="5"/>
  <c r="M19" i="5"/>
  <c r="M21" i="5"/>
  <c r="M6" i="5"/>
  <c r="L7" i="5"/>
  <c r="L8" i="5"/>
  <c r="L9" i="5"/>
  <c r="L10" i="5"/>
  <c r="L11" i="5"/>
  <c r="L12" i="5"/>
  <c r="L13" i="5"/>
  <c r="L15" i="5"/>
  <c r="L16" i="5"/>
  <c r="L17" i="5"/>
  <c r="L18" i="5"/>
  <c r="L19" i="5"/>
  <c r="L20" i="5"/>
  <c r="L21" i="5"/>
  <c r="L22" i="5"/>
  <c r="L23" i="5"/>
  <c r="L6" i="5"/>
  <c r="M10" i="4"/>
  <c r="M17" i="4"/>
  <c r="M19" i="4"/>
  <c r="M20" i="4"/>
  <c r="M21" i="4"/>
  <c r="L6" i="4"/>
  <c r="M6" i="4" s="1"/>
  <c r="L7" i="4"/>
  <c r="M7" i="4" s="1"/>
  <c r="L8" i="4"/>
  <c r="M8" i="4" s="1"/>
  <c r="L9" i="4"/>
  <c r="M9" i="4" s="1"/>
  <c r="L11" i="4"/>
  <c r="L12" i="4"/>
  <c r="M12" i="4" s="1"/>
  <c r="L13" i="4"/>
  <c r="M13" i="4" s="1"/>
  <c r="L14" i="4"/>
  <c r="M14" i="4" s="1"/>
  <c r="L15" i="4"/>
  <c r="M15" i="4" s="1"/>
  <c r="L16" i="4"/>
  <c r="M16" i="4" s="1"/>
  <c r="L18" i="4"/>
  <c r="M18" i="4" s="1"/>
  <c r="L23" i="4"/>
  <c r="M23" i="4" s="1"/>
  <c r="L24" i="4"/>
  <c r="M24" i="4" s="1"/>
  <c r="L25" i="4"/>
  <c r="M25" i="4" s="1"/>
  <c r="L26" i="4"/>
  <c r="M26" i="4" s="1"/>
  <c r="L27" i="4"/>
  <c r="M27" i="4" s="1"/>
  <c r="L28" i="4"/>
  <c r="M28" i="4" s="1"/>
  <c r="L29" i="4"/>
  <c r="M29" i="4" s="1"/>
  <c r="L30" i="4"/>
  <c r="M30" i="4" s="1"/>
  <c r="L31" i="4"/>
  <c r="M31" i="4" s="1"/>
  <c r="L32" i="4"/>
  <c r="M32" i="4" s="1"/>
  <c r="L33" i="4"/>
  <c r="M33" i="4" s="1"/>
  <c r="L34" i="4"/>
  <c r="M34" i="4" s="1"/>
  <c r="L35" i="4"/>
  <c r="M35" i="4" s="1"/>
  <c r="L5" i="4"/>
  <c r="M5" i="4" s="1"/>
  <c r="K6" i="4"/>
  <c r="K7" i="4"/>
  <c r="K9" i="4"/>
  <c r="K10" i="4"/>
  <c r="K11" i="4"/>
  <c r="K12" i="4"/>
  <c r="K13" i="4"/>
  <c r="K14" i="4"/>
  <c r="K15" i="4"/>
  <c r="K16" i="4"/>
  <c r="K17" i="4"/>
  <c r="K18" i="4"/>
  <c r="K19" i="4"/>
  <c r="K20" i="4"/>
  <c r="K21" i="4"/>
  <c r="K23" i="4"/>
  <c r="K24" i="4"/>
  <c r="K25" i="4"/>
  <c r="K26" i="4"/>
  <c r="K27" i="4"/>
  <c r="K28" i="4"/>
  <c r="K29" i="4"/>
  <c r="K30" i="4"/>
  <c r="K31" i="4"/>
  <c r="K32" i="4"/>
  <c r="K33" i="4"/>
  <c r="K34" i="4"/>
  <c r="K35" i="4"/>
  <c r="K5" i="4"/>
  <c r="O19" i="3"/>
  <c r="P19" i="3"/>
  <c r="O20" i="3"/>
  <c r="P20" i="3"/>
  <c r="O21" i="3"/>
  <c r="P21" i="3"/>
  <c r="O22" i="3"/>
  <c r="P22" i="3"/>
  <c r="O23" i="3"/>
  <c r="P23" i="3"/>
  <c r="O24" i="3"/>
  <c r="P24" i="3"/>
  <c r="O25" i="3"/>
  <c r="P25" i="3"/>
  <c r="O26" i="3"/>
  <c r="P26" i="3"/>
  <c r="O27" i="3"/>
  <c r="P27" i="3"/>
  <c r="O28" i="3"/>
  <c r="P28" i="3"/>
  <c r="O29" i="3"/>
  <c r="P29" i="3"/>
  <c r="O31" i="3"/>
  <c r="P31" i="3"/>
  <c r="O32" i="3"/>
  <c r="P32" i="3"/>
  <c r="O33" i="3"/>
  <c r="P33" i="3"/>
  <c r="O34" i="3"/>
  <c r="P34" i="3"/>
  <c r="O35" i="3"/>
  <c r="P35" i="3"/>
  <c r="O36" i="3"/>
  <c r="P36" i="3"/>
  <c r="O37" i="3"/>
  <c r="P37" i="3"/>
  <c r="L19" i="3"/>
  <c r="M19" i="3"/>
  <c r="L20" i="3"/>
  <c r="M20" i="3"/>
  <c r="L21" i="3"/>
  <c r="M21" i="3"/>
  <c r="L22" i="3"/>
  <c r="M22" i="3"/>
  <c r="L23" i="3"/>
  <c r="M23" i="3"/>
  <c r="L24" i="3"/>
  <c r="M24" i="3"/>
  <c r="L25" i="3"/>
  <c r="M25" i="3"/>
  <c r="L26" i="3"/>
  <c r="M26" i="3"/>
  <c r="L27" i="3"/>
  <c r="M27" i="3"/>
  <c r="L28" i="3"/>
  <c r="M28" i="3"/>
  <c r="L29" i="3"/>
  <c r="M29" i="3"/>
  <c r="L31" i="3"/>
  <c r="M31" i="3"/>
  <c r="L32" i="3"/>
  <c r="M32" i="3"/>
  <c r="L33" i="3"/>
  <c r="M33" i="3"/>
  <c r="L34" i="3"/>
  <c r="M34" i="3"/>
  <c r="L35" i="3"/>
  <c r="M35" i="3"/>
  <c r="L36" i="3"/>
  <c r="M36" i="3"/>
  <c r="L37" i="3"/>
  <c r="M37" i="3"/>
  <c r="K19" i="3"/>
  <c r="K20" i="3"/>
  <c r="K21" i="3"/>
  <c r="K22" i="3"/>
  <c r="K23" i="3"/>
  <c r="K24" i="3"/>
  <c r="K25" i="3"/>
  <c r="K26" i="3"/>
  <c r="K27" i="3"/>
  <c r="K28" i="3"/>
  <c r="K29" i="3"/>
  <c r="K31" i="3"/>
  <c r="K32" i="3"/>
  <c r="K33" i="3"/>
  <c r="K34" i="3"/>
  <c r="K35" i="3"/>
  <c r="K36" i="3"/>
  <c r="K37" i="3"/>
  <c r="M30" i="3" l="1"/>
  <c r="O30" i="3" s="1"/>
  <c r="P30" i="3" s="1"/>
  <c r="P7" i="3"/>
  <c r="P8" i="3"/>
  <c r="P9" i="3"/>
  <c r="P10" i="3"/>
  <c r="P11" i="3"/>
  <c r="P12" i="3"/>
  <c r="P13" i="3"/>
  <c r="P14" i="3"/>
  <c r="P15" i="3"/>
  <c r="P16" i="3"/>
  <c r="P17" i="3"/>
  <c r="P18" i="3"/>
  <c r="P6" i="3"/>
  <c r="O7" i="3"/>
  <c r="O8" i="3"/>
  <c r="O9" i="3"/>
  <c r="O10" i="3"/>
  <c r="O11" i="3"/>
  <c r="O12" i="3"/>
  <c r="O13" i="3"/>
  <c r="O14" i="3"/>
  <c r="O15" i="3"/>
  <c r="O16" i="3"/>
  <c r="O17" i="3"/>
  <c r="O18" i="3"/>
  <c r="O6" i="3"/>
  <c r="M7" i="3"/>
  <c r="M8" i="3"/>
  <c r="M9" i="3"/>
  <c r="M10" i="3"/>
  <c r="M11" i="3"/>
  <c r="M12" i="3"/>
  <c r="M13" i="3"/>
  <c r="M14" i="3"/>
  <c r="M15" i="3"/>
  <c r="M16" i="3"/>
  <c r="M17" i="3"/>
  <c r="M18" i="3"/>
  <c r="M6" i="3"/>
  <c r="L7" i="3"/>
  <c r="L8" i="3"/>
  <c r="L9" i="3"/>
  <c r="L10" i="3"/>
  <c r="L11" i="3"/>
  <c r="L12" i="3"/>
  <c r="L13" i="3"/>
  <c r="L14" i="3"/>
  <c r="L15" i="3"/>
  <c r="L16" i="3"/>
  <c r="L17" i="3"/>
  <c r="L18" i="3"/>
  <c r="L6" i="3"/>
  <c r="K7" i="3"/>
  <c r="K8" i="3"/>
  <c r="K9" i="3"/>
  <c r="K10" i="3"/>
  <c r="K11" i="3"/>
  <c r="K12" i="3"/>
  <c r="K13" i="3"/>
  <c r="K14" i="3"/>
  <c r="K15" i="3"/>
  <c r="K16" i="3"/>
  <c r="K17" i="3"/>
  <c r="K18" i="3"/>
  <c r="K6" i="3"/>
  <c r="Q19" i="2" l="1"/>
  <c r="Q20" i="2"/>
  <c r="Q21" i="2"/>
  <c r="Q18" i="2"/>
  <c r="Q6" i="2" l="1"/>
  <c r="Q7" i="2"/>
  <c r="P6" i="2"/>
  <c r="P7" i="2"/>
  <c r="N6" i="2"/>
  <c r="N7" i="2"/>
  <c r="L6" i="2"/>
  <c r="L7" i="2"/>
  <c r="L8" i="2"/>
  <c r="L9" i="2"/>
  <c r="L10" i="2"/>
  <c r="L11" i="2"/>
  <c r="L12" i="2"/>
  <c r="L13" i="2"/>
  <c r="L14" i="2"/>
  <c r="L15" i="2"/>
  <c r="L16" i="2"/>
  <c r="L17" i="2"/>
  <c r="L18" i="2"/>
  <c r="L19" i="2"/>
  <c r="L20" i="2"/>
  <c r="L21" i="2"/>
  <c r="Q5" i="2"/>
  <c r="P5" i="2"/>
  <c r="L5" i="2"/>
  <c r="K7" i="1"/>
  <c r="P7" i="1" s="1"/>
  <c r="K8" i="1"/>
  <c r="K9" i="1"/>
  <c r="P9" i="1" s="1"/>
  <c r="K10" i="1"/>
  <c r="K11" i="1"/>
  <c r="P11" i="1" s="1"/>
  <c r="K13" i="1"/>
  <c r="K14" i="1"/>
  <c r="P8" i="1"/>
  <c r="P10" i="1"/>
  <c r="P12" i="1"/>
  <c r="M9" i="1"/>
  <c r="M8" i="1"/>
  <c r="M10" i="1"/>
  <c r="M11" i="1"/>
  <c r="M12" i="1"/>
  <c r="M13" i="1"/>
  <c r="M14" i="1"/>
  <c r="O8" i="1"/>
  <c r="O10" i="1"/>
  <c r="O12" i="1"/>
  <c r="O13" i="1"/>
  <c r="O14" i="1"/>
  <c r="M7" i="1"/>
  <c r="M6" i="1"/>
  <c r="K6" i="1"/>
  <c r="P6" i="1" s="1"/>
  <c r="O6" i="1" l="1"/>
  <c r="O11" i="1"/>
  <c r="O9" i="1"/>
  <c r="O7" i="1"/>
  <c r="N5" i="2"/>
  <c r="C33" i="3" l="1"/>
  <c r="C34" i="3"/>
  <c r="C35" i="3"/>
  <c r="C36" i="3"/>
  <c r="C37" i="3"/>
</calcChain>
</file>

<file path=xl/sharedStrings.xml><?xml version="1.0" encoding="utf-8"?>
<sst xmlns="http://schemas.openxmlformats.org/spreadsheetml/2006/main" count="708" uniqueCount="426">
  <si>
    <t>ACCIONES</t>
  </si>
  <si>
    <t>TAREA</t>
  </si>
  <si>
    <t xml:space="preserve">EVIDENCIA PROPUESTA </t>
  </si>
  <si>
    <t>RESPONSABLE</t>
  </si>
  <si>
    <t xml:space="preserve">Programación   I trimestre </t>
  </si>
  <si>
    <t xml:space="preserve">Programación II trimestre </t>
  </si>
  <si>
    <t xml:space="preserve">Programación III trimestre </t>
  </si>
  <si>
    <t xml:space="preserve">Programación IV trimestre </t>
  </si>
  <si>
    <t>Subdireccion de Desarrollo y Tecnologia</t>
  </si>
  <si>
    <t>Apoyar el desarrollo del proyecto</t>
  </si>
  <si>
    <t>Incrementar la frecuencia de actualización del la bodega de datos</t>
  </si>
  <si>
    <t>Generar nuevas estadísticas e informes requeridos por la Unidad</t>
  </si>
  <si>
    <t>Informes disponibles para ajecutar por parte de los usuarios</t>
  </si>
  <si>
    <t>Realizar la fase estrategica</t>
  </si>
  <si>
    <t>Realizar la fase de ejecucion</t>
  </si>
  <si>
    <t>Acciones</t>
  </si>
  <si>
    <t>Tarea</t>
  </si>
  <si>
    <t>Evidencia Propuesta</t>
  </si>
  <si>
    <t>Responsable</t>
  </si>
  <si>
    <t xml:space="preserve">Programación I trimestre </t>
  </si>
  <si>
    <t>Gestionar y asesorar a las diferentes áreas de la  Unidad en la estructuración de los diferentes procesos y modalidades de selección desde la etapa de planeación; así como en la correcta supervisión (ejecución) de los contratos y convenios, teniendo en cuenta las normas legales vigentes y los procesos y procedimientos.</t>
  </si>
  <si>
    <t>Acompañar a las diferentes dependencias en la etapa pre-contractual de acuerdo con las adquisiciones definidas en el Plan Anual de Adquisiciones- PAA y el cronograma de contratación.</t>
  </si>
  <si>
    <t>* Plan Anual de Adquidiciones / Listado de asistencia y Acta de las reuniones realizadas.</t>
  </si>
  <si>
    <t xml:space="preserve">Secretaria General- Coordinación contractual </t>
  </si>
  <si>
    <t>Desarrollar una mesa de trabajo interdisciplinar para la verificación de los procesos en sus etapas contractual y de liquidación. Ésta mesa estará conformada por: grupo contractual, grupo financiero, Asesor de Dirección con funciones de planeación (o su representante), Asesor de Dirección con funciones jurídicas (o su representante) y área técnica responsable.</t>
  </si>
  <si>
    <t xml:space="preserve">*Acta de mesa de seguimiento a los procesos contractuales </t>
  </si>
  <si>
    <t>Revisar, ajustar, eliminar y/o crear los procedimientos  que le competen al grupo contractual, que se consideren necesarias.</t>
  </si>
  <si>
    <t>Realizar una adecuada gestión de los documentos que soportan la información de la Entidad de acuerdo con los procesos y procedimientos e incorporando acciones en materia de gestión documental.</t>
  </si>
  <si>
    <t>Realizar seguimiento al servicio de custodia de expedientes del UAESPE.</t>
  </si>
  <si>
    <t>*Documento trimestral de seguimiento a la custodia de archivos del contrato en ejecución.
*Informes de supervisión</t>
  </si>
  <si>
    <t>Secretaria General - Coordinación administrativa</t>
  </si>
  <si>
    <t>Asegurar la disponibilidad de los servicios de mensajería y correspondencia en la Unidad</t>
  </si>
  <si>
    <t>*Contrato  de correspondencia en ejecución 
*Informes de supervisión del contrato</t>
  </si>
  <si>
    <t>Velar porque la Entidad dé respuesta oportuna a las solicitudes, peticiones, quejas o reclamos de los ciudadanos.</t>
  </si>
  <si>
    <t>Realizar seguimiento  a las PQRSD asignadas a las  diferentes áreas de la entidad y a su correspondiente respuesta.</t>
  </si>
  <si>
    <t xml:space="preserve">*Informe de seguimiento a PQRS en los tiempo exigidos por la normatividad </t>
  </si>
  <si>
    <t>Controlar el ingreso y egreso de todos los bienes de la Entidad y mantener actualizado los inventarios de bienes devolutivos y controlables de la entidad en el software de inventario</t>
  </si>
  <si>
    <t>Actualizar permanentemente el inventario  de bienes de la entidad a causa  de traslados internos, retiro e ingreso de personal bienes adquiridos y bienes dados de baja</t>
  </si>
  <si>
    <t>Asegurar la eficiente administración de los bienes y servicios requeridos en la operación de los procesos de la entidad, manteniendo adecuadamente los recursos físicos, optimizando la oportunidad en la adquisición y suministro de bienes y servicios, como área de apoyo de la Entidad</t>
  </si>
  <si>
    <t>Formular e implementar el Plan de mantenimeinto de infraestructura y de bienes de la Entidad</t>
  </si>
  <si>
    <t>Promover la implementación de estrategias destinadas a prevenir, mitigar, corregir y/o compensar los impactos negativos generados en las actividades diarias y/o aspectos ambientales de la Entidad</t>
  </si>
  <si>
    <t>Formular el Plan  Institucional de Gestión Ambiental - PIGA para la vigencia 2019 -2022 de la Entidad</t>
  </si>
  <si>
    <t xml:space="preserve">*Plan  Institucional de Gestión Ambiental - PIGA 2019 -2022 </t>
  </si>
  <si>
    <t xml:space="preserve">Implementar el Plan  de Gestión Ambiental PIGA 2020 </t>
  </si>
  <si>
    <t>Gestionar y entregar información financiera, de tipo presupuestal y contable, útil y oportuna para la toma de decisiones de las diferentes áreas; así como acompañar la legalización de los recursos entregados en desarrollo de convenio y contratos, de acuerdo con los procesos y procedimientos.</t>
  </si>
  <si>
    <t>Entregar oportunamente la información de tipo financiero (ejecución presupuestal- compromiso, obligación, pago, estados financieros y seguimiento PAC y anteproyecto de presupuesto),  que permita  tomar decisiones de carácter estratégico  y/o operativo por las diferentes áreas</t>
  </si>
  <si>
    <t>*Informe mensual de seguimiento a la Ejecución Presupuestal y publicación de los estados financiero mensuales.</t>
  </si>
  <si>
    <t xml:space="preserve">Secretaria General - Coordinación financiera </t>
  </si>
  <si>
    <t>Acompañar y monitorear la legalización de los recursos entregados en desarrollo de los convenios suscritos.</t>
  </si>
  <si>
    <t>*Informe mensual de seguimiento a la legalización de Convenios.</t>
  </si>
  <si>
    <t>Revisar, ajustar, eliminar y/o crear los procedimientos  que le competen al Grupo Financiero y que se considere necesario.</t>
  </si>
  <si>
    <t>*Procedimientos ajustados, creados y/o eliminados.
*Base de procedimientos.</t>
  </si>
  <si>
    <t>Fortalecer el liderazgo y el talento humano bajo los principios de integridad y legalidad, como motores de la generación de resultados</t>
  </si>
  <si>
    <t>Alcanzar el nivel de consolidación (81-100 puntos) en la matriz de Gestión de Talento Humano como la herramienta fundamental en la política de gestión estratégica de talento humano</t>
  </si>
  <si>
    <t>Matriz GETH y evidencia en el avance y cumplimiento de las variables
Cronogramas de actividades
Documentos</t>
  </si>
  <si>
    <t>Secretaria General- Coordinación de Talento Humano</t>
  </si>
  <si>
    <t>Definir y ejecutar estrategias y/o acciones enfocadas a la difusión, seguimiento y evaluación del Código de Integridad como una herramienta implementada y apropiada por los servidores de la Entidad</t>
  </si>
  <si>
    <t>Herramienta Autodiagnóstico
Plan de Acción</t>
  </si>
  <si>
    <t>Establecer el plan de trabajo del sistema de gestión de salud y seguridad en el trabajo,  implementarlo y medir su cumplimiento</t>
  </si>
  <si>
    <t>Realizar diagnostico basado en la auditoría del Decreto 1072 de 2015 y en los resultados de la autoevaluación según la resolución 0312 de 2019.</t>
  </si>
  <si>
    <t>Documentos Diagnóstico</t>
  </si>
  <si>
    <t>Diseñar y ejecutar  el plan de trabajo de SST, asignar responsables y recursos</t>
  </si>
  <si>
    <t>Documento Plan de Trabajo  - Cronograma de ejecución</t>
  </si>
  <si>
    <t xml:space="preserve">PLAN DE ACCIÓN DIRECCIÓN GENERAL </t>
  </si>
  <si>
    <t>Dirección General - Jurídica</t>
  </si>
  <si>
    <t>Actas de las reuniones</t>
  </si>
  <si>
    <t>Resolución expedida</t>
  </si>
  <si>
    <t>Acompañar la construcción de los procesos contractuales para la ejecución de la estrategia de cierre de brechas con enfoque diferencial para vícitmas del conflicto y otras poblaciones.</t>
  </si>
  <si>
    <t>Definir la metodología para la aplicación de la estrategia de inclusión laboral pára la paz</t>
  </si>
  <si>
    <t xml:space="preserve">Apoyar la gestión precontractual para la ejecución de la estrategia y metodologías definidas </t>
  </si>
  <si>
    <t>Estudios previos, análisis del sector y demás documentos que se tramien en la etapa precontractual</t>
  </si>
  <si>
    <t xml:space="preserve">Acompañar y asesorar los procesos contractuales que materializan la estrategia </t>
  </si>
  <si>
    <t>Elaboración y/o revision de minutas de contratos o convenios                Asesoría y acompañamiento en la legalización de los contratos suscritos.</t>
  </si>
  <si>
    <t>Hacer seguimiento a la ejecución contractual de la estrategia</t>
  </si>
  <si>
    <t>Análisis de los antecedentes para la elaboración del Decreto</t>
  </si>
  <si>
    <t>Documentos de análisis</t>
  </si>
  <si>
    <t xml:space="preserve">Reuniones al interior de la Unidad y con el Ministerio de Trabajo para definir los insumos técnicos y jurídicos para la construcción del Decreto </t>
  </si>
  <si>
    <t>Entrega de los insumos al Ministerio de Trabajo y seguimiento a la expedición del Decreto</t>
  </si>
  <si>
    <t>Fortalecer la gestión institucional por medio del seguimiento al Modelo Integrado de Planeación y Gestión</t>
  </si>
  <si>
    <t>Realizar la Audiencia de Rendición de Cuentas vigencia 2020</t>
  </si>
  <si>
    <t>Informe Rendición de Cuentas 2020</t>
  </si>
  <si>
    <t>Dirección General - Planeación</t>
  </si>
  <si>
    <t>Seguimiento al índice de información clasificada y reservada de la Unidad del SPE.</t>
  </si>
  <si>
    <t>Actualización de la Información en el Botón de Transparencia</t>
  </si>
  <si>
    <t>Implementar una estrategia de sensibilización y socialización del Modelo Integrado de Planeación y Gestión.</t>
  </si>
  <si>
    <t>Lista de Asistencia - Capacitaciones - Presentación a través de correo masivo</t>
  </si>
  <si>
    <t>Consolidar  el seguimiento  institucional a los planes y proyectos de la Unidad del SPE</t>
  </si>
  <si>
    <t>Realizar seguimiento a los proyectos de inversión (ejecución presupuestal)</t>
  </si>
  <si>
    <t>Fortalecer estrategias asociadas al modelo de inclusión laboral con enfoque de cierre de brechas</t>
  </si>
  <si>
    <t>Dirección General - Asesor de Dirección</t>
  </si>
  <si>
    <t>Realizar seguimiento a los avances de la estrategia de inclusión laboral de PcD y de grupos étnicos</t>
  </si>
  <si>
    <t>Informe de seguimiento y anexos</t>
  </si>
  <si>
    <t>Participar en mesas de trabajo con entidades públicas o privadas y promocionar la estrategia de inclusión laboral de PcD en diferentes espacios</t>
  </si>
  <si>
    <t>Actas, informes o presentaciones</t>
  </si>
  <si>
    <t>Formular estrategias y recomendaciones asociadas al FOSFEC</t>
  </si>
  <si>
    <t>Evaluar y analizar FOSFEC y sus instrumentos, para contruibuir a los objetivos del SPE</t>
  </si>
  <si>
    <t>Normatividad, proyectos de ley, documento de análisis, correos</t>
  </si>
  <si>
    <t>Realizar ejercicio de costeo de los Servicios de Gestión y Colocación de las agencias de empleo de CCF</t>
  </si>
  <si>
    <t>Fortalecer estrategias misionales</t>
  </si>
  <si>
    <t>Gestionar la caracterización de la operación de las agencias de empleo de CCF, Entes Territoriales y APE SENA</t>
  </si>
  <si>
    <t>Informe de caracterización y sus anexos</t>
  </si>
  <si>
    <t>Apoyar estrategias misionales de las Subdirecciones</t>
  </si>
  <si>
    <t>Realizar seguimiento a los subcomités del sector trabajo</t>
  </si>
  <si>
    <t xml:space="preserve">Aumentar el posicionamiento de la entidad en la opinión pública </t>
  </si>
  <si>
    <t>Dirección General - Comunicaciones</t>
  </si>
  <si>
    <t xml:space="preserve">Documento que consolide las publicaciones realizadas por los medios  </t>
  </si>
  <si>
    <t xml:space="preserve">Actas de asistencia a los talleres </t>
  </si>
  <si>
    <t>Diseñar, ejecutar y hacer seguimiento a una estrategia digital</t>
  </si>
  <si>
    <t xml:space="preserve">Documento de la estrategia, metricas y publicaciones en redes sociales </t>
  </si>
  <si>
    <t xml:space="preserve">Visibilizar los programas e iniciativas de la entidad </t>
  </si>
  <si>
    <t xml:space="preserve">Realizar cubrimiento periodístico de los programas e inciativas que adelanta la entidad </t>
  </si>
  <si>
    <t xml:space="preserve">Comunicados de prensa y registro forográfico </t>
  </si>
  <si>
    <t xml:space="preserve">Promocionar el uso de los medios de comunicación internos de la entidad </t>
  </si>
  <si>
    <t xml:space="preserve">Diseñar, ejecutar y hacer seguimiento a la estrategia de comunicación interna </t>
  </si>
  <si>
    <t xml:space="preserve">Publicaciones del periódico virtual y audios la Voz del Empleo </t>
  </si>
  <si>
    <t xml:space="preserve">PLAN DE ACCIÓN SUBDIRECCIÓN DE PROMOCIÓN </t>
  </si>
  <si>
    <t xml:space="preserve">Analizar y presentar documento de la revisión del Modelo de Inclusión Laboral de 2019 al equipo directivo de la Entidad con el fin de tener su validación para proceder al ajuste correspondiente. </t>
  </si>
  <si>
    <t xml:space="preserve">Gestionar retroalimentación del  equipo directivo de la entidad sobre el documento de análisis del Modelo de Inclusión Laboral de 2019 </t>
  </si>
  <si>
    <t xml:space="preserve">Documento propuesta ajustes al Modelo de Inclusión Laboral
Soporte de envío de documento y/o convocatoria de reunión
Observaciones y comentarios a la propuesta de ajuste al Modelo.
</t>
  </si>
  <si>
    <t>Ajustar e implementar el Modelo de Inclusión Laboral en términos de su objetivo, alcance, componentes, actores, normatividad, indicadores e implementación en la red de prestadores, de acuerdo con lo aprobado por el equipo directivo de la Entidad.</t>
  </si>
  <si>
    <t xml:space="preserve">Fortalecer la articulación con entidades que intervengan en la atención y prestación de servicios a población  víctima del conflicto armado y otras poblaciones, especialmente con el sector empresarial.    </t>
  </si>
  <si>
    <t xml:space="preserve">Listados de asistencia                                        
Actas de compromiso en el desarrollo de mesas de trabajo con las diferentes entidades.                                                    
Cronograma de mesas de trabajo con las diferentes entidades con el fin de establecer metodología e implementación dirigida a población victima del conflicto armado y demás poblaciones. </t>
  </si>
  <si>
    <t>Estructurar un plan de promoción y relacionamiento de la Unidad del SPE y la Red de prestadores con sectores económicos potenciales para su posicionamiento, a partir de un enfoque integral de gestión con empleadores, especialmente en el acompañamiento a la formulación de las vacantes.</t>
  </si>
  <si>
    <t xml:space="preserve">Documento metodológico para elaboración del diagnóstico
Listas de asistencia de mesas de trabajo y acta de trabajo. </t>
  </si>
  <si>
    <t>Subdirección de Promoción</t>
  </si>
  <si>
    <t>Documento diagnóstico elaborado</t>
  </si>
  <si>
    <t>Prestar asesoría técnica a los Prestadores de la Red del SPE, en la implementación de los ajustes a la ruta de empleabilidad para la población migrante proveniente de Venezuela.</t>
  </si>
  <si>
    <t xml:space="preserve">Documento consolidado con las  buenas prácticas identificadas </t>
  </si>
  <si>
    <t xml:space="preserve">Matriz Comparativa </t>
  </si>
  <si>
    <t xml:space="preserve">Articular acciones con la Subdirección de Administración y Seguimiento para la actualización de la normatividad de los servicios de gestión y colocación de empleo dirigida a la Bolsas de las IES. </t>
  </si>
  <si>
    <t>Generar los insumos que desde la caracterización del funcionamiento de las Bolsas de las IES permitan fortalecer la prestación de los servicios de gestión y colocación a través de la  actualización de la normatividad vigente.</t>
  </si>
  <si>
    <t>Plan de trabajo conjunto de las Subdirecciones de Administración y Seguimiento y Promoción para la actualización de la normatividad vigente 
Actas de reunión mesa de trabajo</t>
  </si>
  <si>
    <t xml:space="preserve">
10%</t>
  </si>
  <si>
    <t xml:space="preserve">Revisar, ajustar y diseñar las propuestas de servicio de atención e instrumentos y herramientas del modelo de inclusión laboral  para adecuarlos al fortalecimiento de los servicios de gestión y colocación y de asistencia técnica a las Bolsas de Empleo de las IES </t>
  </si>
  <si>
    <t>Construir conjuntamente entre la Unidad y las Bolsas de Empleo de las IES  una propuesta de ajustes y diseño de los instrumentos y herramientas en la prestación de los servicios de gestión y colocación, a partir de la caracterización del funcionamiento actual de las Bolsas de las IES.</t>
  </si>
  <si>
    <t xml:space="preserve">Documento de caracterización.  
Listas de asistencia de las reuniones de trabajo conjunto.   </t>
  </si>
  <si>
    <t>Elaborar e implementar un cronograma de trabajo regional con todas las bolsas e instituciones de educación superior para la construcción de una propuesta de atención y una nueva Ruta, herramientas e instrumentos  que permita definir la prestación de los servicios de  las Bolsas de Empleo de las IES</t>
  </si>
  <si>
    <t xml:space="preserve">Socializar y ejecutar el cronograma regional de trabajo que permita diseñar la prestación de los servicios de  las Bolsas de Empleo de las IES  y su respectiva implementación a través de la asistencia técnica </t>
  </si>
  <si>
    <t xml:space="preserve">
Cronograma de trabajo regional  </t>
  </si>
  <si>
    <t xml:space="preserve">Definir una propuesta de diseño institucional para la prestación de los servicios de las Bolsas de empleo de las instituciones de educación superior  </t>
  </si>
  <si>
    <t xml:space="preserve">Consolidar el documento de propuesta con el diseño institucional para la prestación de los servicios de las Bolsas de empleo de las instituciones de educación superior.  </t>
  </si>
  <si>
    <t>Documento de propuesta de ajuste en la prestación del servicios de las Bolsas de Empleo de las IES.</t>
  </si>
  <si>
    <t>Elaborar  y expedir  la Resolución por medio de la cual se definen las condiciones jurídicas, técnicas y operativas para la autorización de las asesorías técnicas a la Red de Prestadores para promover la inclusión laboral, una vez sea expedido el Decreto Reglamentario del Artículo 195 del Plan Nacional de Desarrollo.</t>
  </si>
  <si>
    <t xml:space="preserve">Elaborar proyecto de resolución que integre los componentes propios del Modelo de Inclusión Laboral como condiciones técnicas y operativas. </t>
  </si>
  <si>
    <t xml:space="preserve">Documento Proyecto presentado a la Subdirección Promoción. </t>
  </si>
  <si>
    <t xml:space="preserve">Realizar deliberación del borrador con actores estratégicos internos y externos, previo concepto del asesor jurídico de la Unidad del SPE. </t>
  </si>
  <si>
    <t xml:space="preserve">Convocatoria a los participantes
Listado de asistencia.
Relatoría de la sesión. </t>
  </si>
  <si>
    <t>Aprobar los contenidos definitivos de la Resolución y expedición del acto administrativo .</t>
  </si>
  <si>
    <t>Elaborar la Guía Operativa  y plan de socialización de la Resolución para la presentación de la solicitud de autorización de las asesorías técnicas.</t>
  </si>
  <si>
    <t>Elaborar proyecto de Guía operativa según lineamientos de la Resolución</t>
  </si>
  <si>
    <t xml:space="preserve">Documento proyecto Guía presentado a la Subdirección de promoción </t>
  </si>
  <si>
    <t xml:space="preserve">Realizar Deliberación del proyecto  de Guía Operativa  con actores  internos y externos. </t>
  </si>
  <si>
    <t xml:space="preserve">Convocatoria a los participantes
Listado de asistencia.
Acta de la reunión. </t>
  </si>
  <si>
    <t>Aprobar la Guía Operativa definitiva.</t>
  </si>
  <si>
    <t>Guía operativa aprobada</t>
  </si>
  <si>
    <t xml:space="preserve">Socializar  la Resolución y la Guía Operativa con la Red de Prestadores y aliados. </t>
  </si>
  <si>
    <t xml:space="preserve">Informe balance de la socialización con soportes. </t>
  </si>
  <si>
    <t>Definir el diagnóstico interno  para la formación de los equipos de diseño y asistencia técnica de la Subdirección de promoción.</t>
  </si>
  <si>
    <t>Revisar información de diagnósticos, procesos, procedimientos y estrategias sobre diseño y asistencia técnica</t>
  </si>
  <si>
    <t>Definir los lineamientos conceptuales y metodológicos para el diseño y asistencia técnica de la Subdirección de Promoción</t>
  </si>
  <si>
    <t>Aprobar documento final por Subdirección de Promoción</t>
  </si>
  <si>
    <t>Un (1) informe de actividades realizadas en el marco del proceso de articulación</t>
  </si>
  <si>
    <t>Subdirección de Administración y Seguimiento – Grupo de Estudio</t>
  </si>
  <si>
    <t>Tres (3) documentos socializados.</t>
  </si>
  <si>
    <t>Generar insumos relacionados con competencias y formación académica</t>
  </si>
  <si>
    <t>Dos (2) documentos con información de competencias y formación académica más demandados por los empresarios</t>
  </si>
  <si>
    <t>Propender por el mejoramiento en la calidad de la información de demanda y oferta laboral</t>
  </si>
  <si>
    <t>Aplicar la metodología vigente para el procesamiento de la información de demanda laboral</t>
  </si>
  <si>
    <t>Doce (12) anexos de demanda laboral</t>
  </si>
  <si>
    <t>Propender por el mejoramiento de calidad de los registros administrativos responsabilidad de la Unidad del SPE</t>
  </si>
  <si>
    <t>Analisis de información (buscadores, demanda y fuentes externas)</t>
  </si>
  <si>
    <t>Seis (6) documentos con analisis de fuentes externas</t>
  </si>
  <si>
    <t>Elaborar reportes con información de ofertas de empleo vigentes</t>
  </si>
  <si>
    <t>Veinticuatro (24) reportes de ofertas de empleo vigentes</t>
  </si>
  <si>
    <t>Doce (12) boletines</t>
  </si>
  <si>
    <t>Cuatro (4) articulos con analisis de información de fuentes internas terrritorial</t>
  </si>
  <si>
    <t>Elaborar documentos con informacion relacionada con la misionalidad de la Unidad</t>
  </si>
  <si>
    <t>Cuatro (4) documentos poblacionales</t>
  </si>
  <si>
    <t xml:space="preserve">Orientar a las personas jurídicas en el procedimiento de autorización o renovación para  promover la gestión empresarial.
</t>
  </si>
  <si>
    <t>Ajustar el procedimiento de autorizaciones incluyendo la renovación de prestadores</t>
  </si>
  <si>
    <t>Procedimiento ajustado</t>
  </si>
  <si>
    <t>Subdirección de Administración y Seguimiento – Grupo de Seguimiento y Monitoreo</t>
  </si>
  <si>
    <t xml:space="preserve">Adelantar autorizaciones, modificaciones, o renovaciones  por parte de los prestadores.
</t>
  </si>
  <si>
    <t xml:space="preserve">Actos administrativos de autorización y/o modificación y/o renovación.
</t>
  </si>
  <si>
    <t>Hacer seguimiento a las condiciones técnicas y operativas de los prestadores con énfasis en el modelo de gestión empresarial.</t>
  </si>
  <si>
    <t>Realizar seguimento a los prestadores autorizados</t>
  </si>
  <si>
    <t>Elaborar indicadores de seguimiento que midan la gestión del prestador en terminos de eficiencia y calidad</t>
  </si>
  <si>
    <t>Elaborar indicadores de gestión de prestadores</t>
  </si>
  <si>
    <t>Documento de construcción y metodología de indicadores</t>
  </si>
  <si>
    <t>Posicionar el Servicio Público de Empleo como el principal aliado para atender necesidades de gestión y colocación de mano de obra local, en las diferentes regiones hidrocarburíferas y contribuir en la mitigación de conflictividad.</t>
  </si>
  <si>
    <t xml:space="preserve">Desarrollar reuniones o talleres o conversatorios laborales con actores estratégicos: comunidad, empleadores o entes territoriales.
</t>
  </si>
  <si>
    <t xml:space="preserve"> Listados de asistencia o registro fotográfico o informe 
</t>
  </si>
  <si>
    <t xml:space="preserve">Capacitaciones  o Pre-Auditorias </t>
  </si>
  <si>
    <t>Desarrollar las  actividades que promuevan la calidad en la prestación de  los servicios de gestión y colocación de empleo en el marco de la NTC 6175.</t>
  </si>
  <si>
    <t xml:space="preserve">Listados de asistencia o presentaciones o informes y/o registro fotográfico. </t>
  </si>
  <si>
    <t xml:space="preserve">Revisión de la NTC 6175 </t>
  </si>
  <si>
    <t xml:space="preserve">Realizar Mesas Técnicas de revisión de la NTC 6175. </t>
  </si>
  <si>
    <t xml:space="preserve"> Acompañamiento en la construcción del Decreto reglamentacio del artículo 195 del PND (Ley 1955 de 2019)</t>
  </si>
  <si>
    <t xml:space="preserve">PLAN DE ACCIÓN SUBDIRECCIÓN DE DESARROLLO Y TECNOLOGÍA </t>
  </si>
  <si>
    <t xml:space="preserve">PLAN DE ACCIÓN SECRETARÍA GENERAL </t>
  </si>
  <si>
    <t>OBJETIVO ESTRATÉGICO</t>
  </si>
  <si>
    <t xml:space="preserve">Definir, desarrollar e implementar el Nuevo Sistema de Información del Servicio Público de Empleo.  </t>
  </si>
  <si>
    <t>Objetivo Estratégico</t>
  </si>
  <si>
    <t xml:space="preserve">Consolidar el Modelo Integrado de Planeación y Gestión como una herramienta que facilite y mejore la gestión institucional. </t>
  </si>
  <si>
    <t>OBJETIVOS ESTRATÉGICOS</t>
  </si>
  <si>
    <t>Posicionar a la Unidad del SPE como fuente, productor y referente de información relacionada con el mercado laboral</t>
  </si>
  <si>
    <t>Modelo de Seguimiento por Gestión a la Red de Pestadores del SPE</t>
  </si>
  <si>
    <t>Fortalecer la estrategia de inclusión laboral con enfoque de cierre de brechas en el marco del modelo de inclusión laboral  que permita atender víctimas del conflicto armado y demás poblaciones de difícil inserción laboral</t>
  </si>
  <si>
    <t>Generar articulación con diferentes actores que puedan contribuir al mejoramiento del Servicio Público de Empleo</t>
  </si>
  <si>
    <t>Realizar la asistencia técnica integral y diferenciada a la red de prestadores del SPE, promoviendo su articulación y cooperación</t>
  </si>
  <si>
    <t>Documento Técnico con ejercicio de costeo. Dos entregas</t>
  </si>
  <si>
    <t>Aumentar el reconocimiento de la Unidad del SPE entre sus grupos de interés para incentivar el uso de la red de prestadores autorizados en procesos de intermediación laboral</t>
  </si>
  <si>
    <t xml:space="preserve">Fortalecer la estrategia de inclusión laboral con enfoque de cierre de brechas en el marco del modelo de inclusión laboral  que permita atender víctimas del conflicto armado y demás poblaciones de difícil inserción laboral </t>
  </si>
  <si>
    <t>Proceso de Adquisiciones.
*Procedimiento ajustado de contratación directa.
*Procedimiento ajustado de supervisión.</t>
  </si>
  <si>
    <t>*Informe trimestral de ingresos e egresos de Almacén.
*Soportes mensuales (Actas de asignación, actas de reintegro, soporte de actualización en el software de inventarios por funcionario).</t>
  </si>
  <si>
    <t xml:space="preserve">*Cronograma y seguimiento trimestral del Plan de Gestion Ambiental 2020. </t>
  </si>
  <si>
    <t>Mantener alianzas en desarrollo con la UARIV, DPS, y otros posibles aliados, además de identificar y articular las entidades y acciones que permitan dar cumplimiento a los indicadores y compromisos establecidos en el marco del Acuerdo de Paz, esto con el fin de buscar mecanismos y acciones de mejora que le permitan a la Unidad implementar los servicios de gestión y colocación a través de los programas dirigidos a víctimas del conflicto armado.</t>
  </si>
  <si>
    <t>Elaborar normograma de la Unidad del Servicio Público de Empleo</t>
  </si>
  <si>
    <t>Recopilar  la normatividad que rige a cada Dependencia de la Unidad del SPE.</t>
  </si>
  <si>
    <t>Verificar la vigencia de la normatividad.</t>
  </si>
  <si>
    <t>Elaborar el Normograma para publicar en la Página Web de la Unidad.</t>
  </si>
  <si>
    <t>Actas de Visitas y Correos electrónicos</t>
  </si>
  <si>
    <t>Normograma</t>
  </si>
  <si>
    <t>Definir los procedimientos Jurídicos en el marco del modelo de gestión jurídica: Participación Ciudadana, Defensa Jurídica.</t>
  </si>
  <si>
    <t>Levantar la información del procedimiento</t>
  </si>
  <si>
    <t>Realizar reuniones periodicas para la elaboración de los procedimientos.</t>
  </si>
  <si>
    <t xml:space="preserve"> Realizar la entrega final de procedimientos, para ser publicados en Página Web.</t>
  </si>
  <si>
    <t>Realizar documento con el balance y los resultados de las actividades realizadas para promover la integración regional de los servicios públicos de empleo orientado a promover el intercambio de información de vacantes y la creación de una ruta de movilidad laboral común en países interesados del Acuerdo de Quito</t>
  </si>
  <si>
    <t>Efectuar la identificación de las entidades y representantes del gobierno nacional de los países interesados en el marco del Acuerdo de Quito, que deban ser parte de la iniciativa de integración de los SPE</t>
  </si>
  <si>
    <t>Base de actores clave de los gobiernos interesados en la integración de los SPE</t>
  </si>
  <si>
    <t>Elaborar con apoyo de OIT, un análisis comparativo de los SPE de los países del equipo impulsor (Colombia, Perú y Ecuador) o priorizados, con los elementos técnicos comparables para integrar los Servicios Públicos de Empleo de los  países</t>
  </si>
  <si>
    <t>Elaborar documento inicial de lineamientos conceptuales y metodológicos de diseño y asistencia para el talento humano de la Subdirección de Promoción.</t>
  </si>
  <si>
    <t>Fortalecer los prestadores del SPE con presencia en municipios de hidrocarburos a través de un 1 encuentro nacional.</t>
  </si>
  <si>
    <t xml:space="preserve">Listados de asistencia o registro fotográfico o informe
</t>
  </si>
  <si>
    <t xml:space="preserve">PLAN DE ACCIÓN SUBDIRECCIÓN DE ADMINISTRACIÓN Y SEGUIMIENTO </t>
  </si>
  <si>
    <t>Realizar seguimiento a los Indicadores Plan Nacional de Desarrolllo 2019 - 2022</t>
  </si>
  <si>
    <t>Reporte trimestral de seguimiento a proyectos de inversión.</t>
  </si>
  <si>
    <t>Reporte trimestral información Sinergia</t>
  </si>
  <si>
    <t>Realizar profundización en temas relacionados con género, jóvenes y/o competencias.</t>
  </si>
  <si>
    <t>Analizar fuentes externas relacionadas con el mercado laboral</t>
  </si>
  <si>
    <t>Generar boletín  oportunidades laborales</t>
  </si>
  <si>
    <t>Elaborar articulos de análisis con fuentes internas.</t>
  </si>
  <si>
    <t>Realizar gestión de la información</t>
  </si>
  <si>
    <t>Un (1) Documento Diagnóstico RUE, Una (1) Propuesta de actualización circular RUE, Una (1) propuesta de actualización de la Resolución 129 de 2015, Un (1) informe con productos y actividades realizadas sobre la calidad de los registros administrativos</t>
  </si>
  <si>
    <t>Acta o informe de visita</t>
  </si>
  <si>
    <t>Actualizar la Bolsa única de vacantes (LATAM V2)</t>
  </si>
  <si>
    <t>Estructurar el Plan Estratégio de las Tecnologías de la Información (PETI)</t>
  </si>
  <si>
    <t>Definir nuevo sistema de información (BID)</t>
  </si>
  <si>
    <t>Documento de la  fase de ejecución del PETI</t>
  </si>
  <si>
    <t>Documento de la fase estratégica PETI</t>
  </si>
  <si>
    <t>Frecuencia de actualización de la BD de 15 dias</t>
  </si>
  <si>
    <t>Circulares que oficialicen los procedimentos creados</t>
  </si>
  <si>
    <t>Actas de reuniones</t>
  </si>
  <si>
    <t>Cuadro que soporta la verificación</t>
  </si>
  <si>
    <t>Realizar ronda de medios con la Directora y directivos para presentar resultados y estrategias de la Unidad.</t>
  </si>
  <si>
    <t>Hacer relacionamiento constante con los medios de comunicación para lograr publicaciones free press</t>
  </si>
  <si>
    <t xml:space="preserve">*Plan de mantenimiento de infraestructura y de bienes 2020, *Seguimiento trimestral al cronograma de actividades del plan </t>
  </si>
  <si>
    <t>Ajustar la estrategia dirigida a población víctima del conflicto armado en los programas liderados por la Unidad (fortalecimiento a la red de prestadores y mitigación de barreras) en servicios de gestión y colocación.</t>
  </si>
  <si>
    <t>Realizar la evaluación de los resultados de los Convenios suscritos en 2019 con PNUD y OIM para la presentación de una nueva propuesta de atención a víctimas, para suscribir o renovar los convenios/contratos planteados</t>
  </si>
  <si>
    <t>Actas de reuniones  y/o Documentos que definan la estrategia</t>
  </si>
  <si>
    <t>Correos electrónicos de citación a reuniones</t>
  </si>
  <si>
    <t>Citación a reuniones por correos electrónicos</t>
  </si>
  <si>
    <t>Entrega de documentos al Ministerio por Correo Electrónico</t>
  </si>
  <si>
    <t>Prototipo de Bolsa de Vacantes</t>
  </si>
  <si>
    <t>Pilotaje del Prototipo</t>
  </si>
  <si>
    <t>Modelación limitada de la Bolsa de Vacantes</t>
  </si>
  <si>
    <t>Acta con el resultado del pilotaje del prototipo de la Bolsa de Vacantes</t>
  </si>
  <si>
    <t xml:space="preserve">Publicaciones de Free Press efectivas y registro fotográfico y/o audiovisual de participaciones no presenciales y virtuales.
 </t>
  </si>
  <si>
    <t xml:space="preserve">Transferir a la red de prestadores la cartilla del Modelo de Inclusión Laboral.    </t>
  </si>
  <si>
    <t xml:space="preserve">Documento de los ajustes del Modelo de Inclusión Laboral.   </t>
  </si>
  <si>
    <t xml:space="preserve">Transferencia de la cartilla del Modelo de Inclusión Laboral.   </t>
  </si>
  <si>
    <t>Capacitar a centros de empleo  en inclusión laboral de personas con discapacidad.</t>
  </si>
  <si>
    <t>Reconocer a Centros de empleo como inclusivos para la atención de personas con discapacidad</t>
  </si>
  <si>
    <t xml:space="preserve">Elaborar un documento propuesta de estrategia de incluisón laboral para jovenes. </t>
  </si>
  <si>
    <t xml:space="preserve">Consolidar la articulación interinstitucional con el fin de promover la inclusión laboral con enfoque de género. </t>
  </si>
  <si>
    <t xml:space="preserve">Desarrollar de un piloto para la atención a mujeres, donde los prestadores del SPE brindarán los servicios de gestión y colocación de empleo, buscando la inserción al mercado laboral de las mujeres que se adecuen al perfil solicitado por las empresas participantes.	</t>
  </si>
  <si>
    <t>Listados de funcionarios por centro de empleo con certificación en el curso virtual</t>
  </si>
  <si>
    <t>Listado de centros de empleo avalados como inclusivos</t>
  </si>
  <si>
    <t xml:space="preserve">Documento propuesta de estrategia de incluisón laboral para jovenes. </t>
  </si>
  <si>
    <t xml:space="preserve">Listado de asistencia a reuniones </t>
  </si>
  <si>
    <t xml:space="preserve">Registro de reuniones adelantadas.     </t>
  </si>
  <si>
    <t>Definir la metodología e instrumentos para la elaboración del diagnóstico de identificación de actores y sectores económicos, especialmente con pymes y mipymes  para el acompañamiento en la identificación de vacantes, teniendo en cuenta lo relacionado a la nueva realidad generada por la pandemia declarada por la OMS.</t>
  </si>
  <si>
    <t>Elaborar un documento diagnóstico con identificación de actores en sectores económicos focalizados en pequeñas y medianas empresas, teniendo en cuenta lo relacionado a la nueva realidad generada por la pandemia declarada por la OMS .</t>
  </si>
  <si>
    <t>Construir la Guía de acciones de inclusión laboral para población migrante proveniente de Venezuela y socializarla a toda la red de Prestadores a través de transferencias de conocimiento.</t>
  </si>
  <si>
    <t>1. Guía de acciones de inclusión laboral para la población migrante proveniente de Venezuela. 
2. Comunicaciones enviadas a la Red de Prestadores del SPE remitiendo la Guía de acciones de inclusión laboral para la población migrante venezolana con énfasis en los servicios de gestión y colocación.
3. Propuesta de estrategia para la atención a la población migrante proveniente de Venezuela elaborada y presentada a la Consejería Presidencial para la Gestión y el Cumplimiento.
4. Curso en Moodle creado sobre atención a población migrante proveniente de Venezuela, para la transferencia de conocimientos a la Red de Prestadores.
5. Comunicaciones enviadas a la Red de Prestadores invitando a tomar el curso en Moodle.</t>
  </si>
  <si>
    <t xml:space="preserve">Consolidar las buenas prácticas y resultados aplicables obtenidos de la gestión efectuada para avanzar en la integración de los SPE pertenecientes a los países interesados del Acuerdo de Quito, con apoyo de OIT. </t>
  </si>
  <si>
    <t>Promover espacios de discusión con las entidades designadas por los gobiernos que sean contactados con apoyo de OIT, para acordar una estructura única de información que pueda ser intercambiada entre estos</t>
  </si>
  <si>
    <t>Propuesta de estructura de variables para el intercambio de información de vacantes</t>
  </si>
  <si>
    <t xml:space="preserve">
Actas del análisis realizado sobre los documentos mapeados</t>
  </si>
  <si>
    <t xml:space="preserve">Documento técnico propuesto 
Actas y listados de asistencia de reuniones
</t>
  </si>
  <si>
    <t>Documento técnico final</t>
  </si>
  <si>
    <t xml:space="preserve">Fortalecer la estrategia de inclusión laboral con enfoque de cierre de brechas en el marco del modelo de inclusión laboral  que permita atender víctimas del conflicto armado y demás poblaciones de difícil inserción laboral
</t>
  </si>
  <si>
    <t>Documento de evaluación de resultados y análisis de la evaluación de los proyectos dirigidos a víctimas, con propuesta orientada desde la Dirección. Estudios Previos, Convenios Suscritos, Planes de Trabajo Operativos, Listados de Asistencia a reuniones</t>
  </si>
  <si>
    <t>Adelantar actividades de articulación con la academia</t>
  </si>
  <si>
    <t>Generar  ejercicios insumo para prospectiva laboral</t>
  </si>
  <si>
    <t>Fase 1 del Sistema de Información del Servicio Público de Empleo</t>
  </si>
  <si>
    <t>Documento de la Fase 1 del Diseño del Sistema de Información del Servicio Público de Empleo</t>
  </si>
  <si>
    <t>Proceso de Contratación del Diseño del Sistema de Información del Servicio Público de Empleo</t>
  </si>
  <si>
    <t>Contratos Firmados relacionados con el Diseño del Sistema de Información.</t>
  </si>
  <si>
    <t>Estructura de Desglose de Trabajo (EDT)
Cronograma
Matriz de Hitos
Términos de referencia del diseño detallado
Revisiones de los productos de la consultoría
Otros</t>
  </si>
  <si>
    <t>Realizar un taller de voceros con los directivos de la Unidad.</t>
  </si>
  <si>
    <t>SEGUIMIENTO CI</t>
  </si>
  <si>
    <t>PORCENTAJE DE AVANCE</t>
  </si>
  <si>
    <t>OBSERVACIONES</t>
  </si>
  <si>
    <t>META PAI</t>
  </si>
  <si>
    <t>ESTA ACTIVIDAD TIENE UN CUMPLIMIENTO DEL 0% DADO QUE EL CUMPLIMIENTO TOTAL SE TIENE PROGRAMADO PARA EL CUARTO TRIMESTRE</t>
  </si>
  <si>
    <t>DE ACUERDO A LA INFORMACIÓN VERFICADA, LA ACTIVIDAD ESTA CUMPLIDA AL 50% DE ACUERDO A LO PROGRAMADO Y SE ESPERA UN CUMPLIMIENTO TODAL EN EL CUARTO TRIMESTRE</t>
  </si>
  <si>
    <t>ESTA ACTIVIDAD ESTA CUMPLIDA AL 100%</t>
  </si>
  <si>
    <t>FALTA POR EVALUAR ENERO 2021</t>
  </si>
  <si>
    <t>DE ACUERDO A LO PROGRAMADO Y A LO VERIFICADO EN SEPIA, LA ACTIVIDAD TIENE UN CUMPLIMIENTO DEL 75% Y SE ESPERA TENER UN CUMPLIMIENTO TOTAL EN EL CUARTO TRIMESTRE</t>
  </si>
  <si>
    <t>DE ACUERDO A LO PROGRAMADO Y A LO VERIFICADO EN SEPIA, LA ACTIVIDAD TIENE UN CUMPLIMIENTO DEL 70% Y SE ESPERA TENER UN CUMPLIMIENTO TOTAL EN EL CUARTO TRIMESTRE</t>
  </si>
  <si>
    <t>DE ACUERDO A LO PROGRAMADO Y A LO VERIFICADO EN SEPIA, LA ACTIVIDAD TIENE UN CUMPLIMIENTO DEL 80% Y SE ESPERA TENER UN CUMPLIMIENTO TOTAL EN EL CUARTO TRIMESTRE</t>
  </si>
  <si>
    <t>DE ACUERDO A LO PROGRAMADO Y A LO VERIFICADO EN SEPIA, LA ACTIVIDAD TIENE UN CUMPLIMIENTO DEL 83% Y SE ESPERA TENER UN CUMPLIMIENTO TOTAL EN EL CUARTO TRIMESTRE</t>
  </si>
  <si>
    <t>DE ACUERDO A LO PROGRAMADO Y A LO VERIFICADO EN SEPIA, LA ACTIVIDAD TIENE UN CUMPLIMIENTO DEL 100% Y SE ESPERA TENER UN CUMPLIMIENTO TOTAL EN EL CUARTO TRIMESTRE</t>
  </si>
  <si>
    <t>DE ACUERDO A LO VERFICADO, SE EVIDENCIA UN CUMPLIMIENTO DEL 100% DE LA TAREA</t>
  </si>
  <si>
    <t>TENIENDO EN CUENTA QUE EL CUMPLIMIENTO DE LA TAREA ESTA PROGRAMADA PARA EL CUARTO TRIMESTRE, SE ESPERA VERFICAR EL CUMPLIMIENTO DE LA MISMA EN ENERO.</t>
  </si>
  <si>
    <t>DE ACUERDO A LO VERIFICADO, SE ESPERA QUE LA TAREA TENGA UN CUMPLIMIENTO TOTAL EN EL CUARTO TRIMESTRE, PRESENTANDO UN AVANCE DEL 30%</t>
  </si>
  <si>
    <t>DE ACUERDO A LO VERIFICADO, SE ESPERA QUE LA TAREA TENGA UN CUMPLIMIENTO TOTAL EN EL CUARTO TRIMESTRE, PRESENTANDO UN AVANCE DEL 50%</t>
  </si>
  <si>
    <t>CUMPLIMIENTO</t>
  </si>
  <si>
    <t>DE ACUERDO A LO VERIFICADO, SE ESPERA QUE LA TAREA TENGA UN CUMPLIMIENTO TOTAL EN EL CUARTO TRIMESTRE, PRESENTANDO UN AVANCE DEL 75%</t>
  </si>
  <si>
    <t>DE ACUERDO A LO VERIFICADO, LA TAREA TIENE UN CUMPLIMIENTO DE 100%</t>
  </si>
  <si>
    <t>DE ACUERDO A LO VERIFICADO, SE ESPERA QUE LA TAREA TENGA UN CUMPLIMIENTO TOTAL EN EL CUARTO TRIMESTRE, PRESENTANDO UN AVANCE DEL 70%</t>
  </si>
  <si>
    <t>DE ACUERDO A LO VERIFICADO, ESTA TAREA TIENE UN CUMPLIMIENTO DEL 100% EN EL PLAN DE ACCIÓN PARA EL TERCER TRIMESTRE</t>
  </si>
  <si>
    <t>DE ACUERDO A LO VERIFICADO, ESTA TAREA TIENE UN CUMPLIMIENTO DEL 50% , SE ESPERA CONTAR EL CUMPLIMIENTO TOTAL PARA EL CUARTO TRIMESTRE DEL AÑO 2020</t>
  </si>
  <si>
    <t>DE ACUERDO A LO VERIFICADO, ESTA TAREA NO REGISTRA AVANCE EN EL TERCER TRIMESTRE DADO QUE,  TENDRÁ UN CUMPLIMIENTO TOTAL EN EL CUARTO TRIMESTRE.</t>
  </si>
  <si>
    <t>DE ACUERDO A LO VERIFICADO, ESTA TAREA TIENE UN CUMPLIMIENTO DEL 75% , SE ESPERA CONTAR EL CUMPLIMIENTO TOTAL PARA EL CUARTO TRIMESTRE DEL AÑO 2020</t>
  </si>
  <si>
    <t>DE ACUERDO A LO VERIFICADO, ESTA TAREA TIENE UN CUMPLIMIENTO DEL 80% , SE ESPERA CONTAR EL CUMPLIMIENTO TOTAL PARA EL CUARTO TRIMESTRE DEL AÑO 2020</t>
  </si>
  <si>
    <t>DE ACUERDO A LO VERIFICADO, ESTA TAREA TIENE UN CUMPLIMIENTO DEL 66% , SE ESPERA CONTAR EL CUMPLIMIENTO TOTAL PARA EL CUARTO TRIMESTRE DEL AÑO 2020</t>
  </si>
  <si>
    <t>Dependencias Unidad del SPE</t>
  </si>
  <si>
    <t>Dirección General</t>
  </si>
  <si>
    <t>Asesor Jurídico</t>
  </si>
  <si>
    <t>Asesor de Dirección</t>
  </si>
  <si>
    <t>Asesor Comunicaciones</t>
  </si>
  <si>
    <t>Asesor Planeación</t>
  </si>
  <si>
    <t>Subdirección de Desarrollo y Tecnología</t>
  </si>
  <si>
    <t>Subdirección de Administración y Seguimiento</t>
  </si>
  <si>
    <t>Secretaría General</t>
  </si>
  <si>
    <t>DE ACUERDO A LO VERIFICADO, ESTA TAREA TIENE UN CUMPLIMIENTO DEL 100%.</t>
  </si>
  <si>
    <t>DE ACUERDO A LA INFORMACIÓN VERFICADA, LA ACTIVIDAD ESTA CUMPLIDA AL 94% DE ACUERDO A LO PROGRAMADO Y SE ESPERA UN CUMPLIMIENTO TODAL EN EL CUARTO TRIMESTRE</t>
  </si>
  <si>
    <t>DE ACUERDO A LO PROGRAMADO Y A LO VERIFICADO EN SEPIA, ESTA ACTIVIDAD TUVO UN CUMPLIMIENTO DEL 100% EN EL PRIMER TRIMESTRE.</t>
  </si>
  <si>
    <t>DE ACUERDO A LO VERIFICADO, SE ESPERA QUE LA TAREA TENGA UN CUMPLIMIENTO TOTAL EN EL CUARTO TRIMESTRE, PRESENTANDO UN AVANCE DEL 66%</t>
  </si>
  <si>
    <t>DE ACUERDO A LO VERIFICADO, ESTA TAREA TIENE UN CUMPLIMIENTO DEL 83% , SE ESPERA CONTAR EL CUMPLIMIENTO TOTAL PARA EL CUARTO TRIMESTRE DEL AÑO 2020</t>
  </si>
  <si>
    <t xml:space="preserve">Definir la propuesta de ajustes del Modelo de Inclusión Laboral , de acuerdo con lo aprobado por el equipo Directivo de la entidad. </t>
  </si>
  <si>
    <t>Cumplimiento Tercer Trimestre</t>
  </si>
  <si>
    <t># de tareas asociadas al plan de acción</t>
  </si>
  <si>
    <t>TOTAL TAREAS PLAN DE ACCIÓN 2020</t>
  </si>
  <si>
    <t xml:space="preserve">Desarrollar evento de reconocimiento ACCEDE 2019. </t>
  </si>
  <si>
    <t>Informe de cierre y link de evento virtual de reconocimiento.</t>
  </si>
  <si>
    <t># de tareas con cumplimiento al 100%  a la fecha en la presente vigencia</t>
  </si>
  <si>
    <t># de tareas con cumplimiento parcial, y/o que quedarán cumplidas en el cuarto trimestre al 100% en la presente vigencia</t>
  </si>
  <si>
    <t>OBSERVACIONES CIERRE DE VIGENCIA</t>
  </si>
  <si>
    <t>REVISIÓN DEL PLAN DE ACCIÓN CIERRE VIGENCIA</t>
  </si>
  <si>
    <t>SEGUIMIENTO</t>
  </si>
  <si>
    <t>NO SE PUEDE REPROGRAMAR UNA ACTIVIDAD QUE ESTABA PARA EL 2020 TENIENDO EN CUENTA QUE NO HUBO UNA COMUNICACIÒN POR PARTE DE LA SUBDIRECCIÒN ACLARANDO ESTA SITUACIÒN ANTES DE TERMINAR LA VIGENCIA.</t>
  </si>
  <si>
    <t>EL REPORTE CUALITATIVO NO CORRESPONDE AL CIERRE DE LA ACTIVIDAD, ASÌ MISMO ESTA NO CONTIENE LAS EVIDENCIAS QUE SOPORTAN EL CUMPLIMIENTO DE LA ACTIVIDAD. SE DEVUELVE PARA REVISIÓN Y AJUSTE EN EL APLICATIVO SEPIA.</t>
  </si>
  <si>
    <t>Por favor justificar el valor cualitativo reportado, teniendo en cuenta que esta actividad ya se cumplio al 100 porciente en el tercer trimestre</t>
  </si>
  <si>
    <t>porcentaje reportado incorrecto</t>
  </si>
  <si>
    <t>esta actividad no debe quedar pendiente, por favor darle cierre y anexar la evidencia correspondiente.</t>
  </si>
  <si>
    <t>ok</t>
  </si>
  <si>
    <t>La evidencia aportada no es consistente</t>
  </si>
  <si>
    <t>De acuerdo a lo reportado, esta actividad ya estaba cumplida al 100%</t>
  </si>
  <si>
    <t>falta incluir lo del pago de sentencias.</t>
  </si>
  <si>
    <t>teniendo en cuenta que la evidencia aportada debe dar cumplimiento del 70% de la actividad, se recomienda ajustarla siendo más robusta en su justificación.</t>
  </si>
  <si>
    <t>falta complementar la evidencia</t>
  </si>
  <si>
    <t>FALTA REPORTAR EVIDENCIAS</t>
  </si>
  <si>
    <t>EL TALLER DE VOCEROS NO ERA PARA LOS DIRECTIVOS DE LA UNIDAD? SE CUENTA CON LOS LISTADOS DE ASISTENCIA?</t>
  </si>
  <si>
    <t>NO SE EVIDENCIA EL INFORME DE RESULTADOS DE APLICACIÓN DE LA ESTRATEGIA, POR LO ANTERIOR SUBIER EL INFORME COMPLETO EN HOJA TIPO</t>
  </si>
  <si>
    <t>Subir de nuevo el link del evento, este no se puede verificar.</t>
  </si>
  <si>
    <t>Complementar la evidencia con algunos archivos anexos</t>
  </si>
  <si>
    <t>REPORTAR EL 34 %</t>
  </si>
  <si>
    <t>OK</t>
  </si>
  <si>
    <t>Volver a subir evidencia, porque no abre y no se puede verificar.</t>
  </si>
  <si>
    <t>VOLVER A SUBIR LAS EVIDENCIAS DE LOS INFORMES DE SUPERVISIÓN O RELACIONAR LINK DE LA CARPETA DRIVE</t>
  </si>
  <si>
    <t>No se puede abrir la evidencia para la verificación, por favor volver a subirla al sistema o relacionar el link de la carpeta drive.</t>
  </si>
  <si>
    <t>SUBIR EL INFORME TRIMESTRAL DE PQRSD</t>
  </si>
  <si>
    <t>No se puede abrir la evidencia del informe para la verificación, por favor volver a subirla al sistema o relacionar el link de la carpeta drive.</t>
  </si>
  <si>
    <t>por qué no se cumplió con el 100% del plan, se puede justificar el incumplimiento?</t>
  </si>
  <si>
    <t>Se podría hablar de un cumplimiento del 100% teniendo en cuenta que  de acuerdo a la tarea proyectada, se tuvo un porcentaje de avance del 75% y no del 81 como se proyectó?</t>
  </si>
  <si>
    <t>Se podría hablar de un cumplimiento del 100% teniendo en cuenta que  de acuerdo a la tarea proyectada, se tuvo un porcentaje de avance del 94 según el cronograma propuesto?</t>
  </si>
  <si>
    <t>Las evidencias pueden ser soportadas a través de un link de una carpeta compartida en el drive</t>
  </si>
  <si>
    <t>SUBIR INFORMES EN PDF DADO QUE ES UN INFORME FINAL Y DEJAR CLARO CUAL ES LA DEPENDENCIA QUE ELABORÓ EL DOCUMENTO. NO SE PUEDE VISUALIZAR EL VIDEO NI CARACTERÍSTICAS DE LOS POSTULADOS.</t>
  </si>
  <si>
    <t>VERIFICAR EVIDENCIAS, DADO QUE LO PROYECTADO PARA EL CUMPLIMIENTO DE ESTA ACTIVDAD SON 3 DOCUMENTOS SOCIALIZADOS</t>
  </si>
  <si>
    <t>POR QUE NO SE REALIZÓ EL REPORTE Y CIERRE DE ESTA ACTIVIDAD?</t>
  </si>
  <si>
    <t>DOCUMENTOS RUE: SI ESTOS SON VERSIONES FINALES, DEBEN IR EN PDF. EL DOCUMENTO DE DEROGACIÓN RES. 129 NO SE PUEDE REVISAR, NO SE PUEDE ABRIR PARA SU VERIFICACIÓN. EL INFORME DE SEGUIMIENTO CONVENIO INTERADMINISTRATIVO 069 NO SE PUEDE ABRIR POR LO TANTO NO SE PUEDE VERIFICAR.</t>
  </si>
  <si>
    <t>NO SE PUEDEN ABRIR LOS DOCUMENTOS, POR LO TANTO NO SE PUEDEN VERIFICAR</t>
  </si>
  <si>
    <t>CAMBIAR EL PORCENTAJE DE AVANCE, TENIENDO EN CUENTA QUE SOLO QUEDABA FALTANDO POR REPORTAR EL 17% DE LA TAREA. NO SE PUEDEN ABRIR LOS ARCHIVOS ADJUNTOS.</t>
  </si>
  <si>
    <t>LA ÚLTIMA EVIDENCIA CARGADA NO PUDO SER REVISADA DADO QUE NO ABRIÓ EN EL MOMENTO DE LA REVISIÓN</t>
  </si>
  <si>
    <t>EL ACTA DE VISITA A COMFACASANARE DEBE IR EN PDF TENIENDO EN CUENTA QUE ES ACTA DE CIERRE - SE DEBE CAMBIAR EL PORCENTAJE DE CUMPLIMIENTO, SOLO QUEDABA FALTANDO EL 10% PARA EL ÚLTIMO TRIMESTRE</t>
  </si>
  <si>
    <t>SOLO SE DEBE REPORTAR EL 25 % TENIENDO EN CUENTA EL REPORTE REALIZADO DURANTE EL AÑO</t>
  </si>
  <si>
    <t>ESTA ACTIVIDAD, DE ACUERDO A LO REPORTADO POR LA SUBDIRECCIÓN YA ESTÁ CUMPLIDA AL 100% POR LO ANTERIOR, SE DEBE REPORTAR 0%</t>
  </si>
  <si>
    <t>DE ACUERDO A LO REPORTADO, EN EL VALOR CUANTITATIVO SOLO SE DEBE REPORTAR EL 20% PARA FINALIZAR EL CUMPLIMIENTO DE LA ACTIVIDAD.</t>
  </si>
  <si>
    <t>PROMEDIO DEL CUMPLIMIENTO 2020</t>
  </si>
  <si>
    <t xml:space="preserve">1. Versión final del 17092020 del Documento Ajustes Modelo de Inclusión Laboral validado por directivos de la Unidad del SPE. 
2. 2 Remisiones del documento al equipo directivo.
3. Documento y correo con observaciones Subdirector Carlos al documento del Modelo revisado
</t>
  </si>
  <si>
    <t xml:space="preserve">Documento Ajustes Modelo de Inclusión Laboral.pdf
</t>
  </si>
  <si>
    <t>Lista de asistencia transferencia guia del modelo
Presentación Guía del SPE y el MIL 01102020</t>
  </si>
  <si>
    <t>1. 18122020_Evidencia evento de cierre UARIV.pdf
2. Primera Sesión Taller plataforma Arcadoc SNARIV
3.25112020_Segunda Sesión Plataforma Arcadoc
4. III Sesión Mesa de Generación de Ingresos 30 Noviembre
5. ACTA 4ta SESION SUBBCOMITE SISTEMAS DE INFORMACIÓN
6. II Mesa de Generación de Ingresos ACTA 
7.CRONOGRAMA ARTICULACIÓN CON OTROS ACTORES</t>
  </si>
  <si>
    <t>1. DOC IMPACTO INTERVENCIONES 2019 VICTIMAS 04122020.pdf
2. ESTUDIOS PREVIOS PROYECTO VICTIMAS enviado OIM 
3. Convenio VISP 270 UASPE - OIM parte 1 y Convenio VISP 270 UASPE OIM 2da parte.pdf
4. Propuesta POA revisado Unidad SPE y OIM 16 sept
5. 03082020 – reunión proyecto víctimas con OIM.pdf
6.07092020– reunión preparatoria lanzamiento proyecto víctimas
7. 24112020_Socialización Estrategia Víctimas - Antioquia.pdf
8.Socialización empresarios proyecto de víctimas 2020 en Cundinamarca
9. Sensibilización Empresarios proyecto víctimas Eje Cafetero</t>
  </si>
  <si>
    <t>1. Avance final: (73 / 40), el alcance sobrepasó la meta, teniendo en cuenta que se tenía previsto capacitar 40 centros de empleo, y se pudieron capacitar 73.
2. LISTADOS DE FUNCIONARIOS POR CENTRO DE EMPLEO CON CERTIFICACIÓN EN EL CURSO VIRTUAL</t>
  </si>
  <si>
    <t>1. Se presentó a los prestadores del SPE el 1 de octubre de 2020 en la Jornada de Inclusión Laboral desarrollada por la Unidad del SPE la metodología con los criterios de reconocimiento de prestadores inclusivos para personas con discapacidad” con énfasis en atención NO presencial.
2. Informe final Centros de Empleo reconocidos 2020 Unidad SPE</t>
  </si>
  <si>
    <t>Documento propuesta de estrategia de inclusion laboral para jovenes Dic 2020.pdf</t>
  </si>
  <si>
    <t>1. ASISTENCIA-SOCIALIZACIÓN ENFOQUE DE GÉNERO-QUINDÍO 23112020.pdf
2.Evidencia-PreCERREM Mujeres 11122020
3. Evidencia-Mesa Técnica distribución desigual del trabajo de cuidado-09122020
4.Acta Reunion Capacitacion Genero OIT-20102020
5.Evidencia-Brechas de género mesa técnica distribución-04</t>
  </si>
  <si>
    <t xml:space="preserve">1. Acta de Reunión Seguimiento Piloto Estrategia de Género-30102020
2. Acta de Reunión Seguimiento Piloto Estrategia de Género -09102020.pdf
3.Evidencia-Revisión Propuesta Plan de Trabajo CPEM-25112020
4.Evidencia-Articulación UMA y SPE-02102020.pdf
</t>
  </si>
  <si>
    <t>1. Documento Metodológico Plan de Relacionamiento con Empresarios
2. Acta Revision Encuesta Eurosocial-10122020.pdf
3.Acta Reunion Eurosocial-01102020.pdf
4.acta Reunion Eurosocial-09102020.pd
5.Acta Reunion Eurosocial-18122020.pd</t>
  </si>
  <si>
    <t>Diagnóstico Preliminar Plan de Relacionamiento con Empresarios-21122020.pdf</t>
  </si>
  <si>
    <t>1. Guía de orientación laboral para refugiados y migrantes venezolanos buscadores de empleo en Colombia
2. Difusión Guía de orientación laboral en Boletin prestadores	
3.Boletín Laboral 026 - Difusión Guía de orientación laboral para refugiados y migrantes venezolanos buscadores de empleo en Colombia.pdf
4.Publicación Piloto para la identificación y mitigación de barreras de acceso al mercado laboral SPE
5. Lista de asistencia Capacitación PEPFF, 21 de octubre
6.Lista de asistencia Centro de Oportunidades de Baranquilla, 1 de diciembre.xlsx
7.Lista de asistencia Corporación Universitaria Americana Atlántico, 26 de octubre
8. invitacion agencias entes territoriales a tomar el curso
9.Correos enviados invitación agencias entes territoriales a tomar el curso
10.invitación agencias entes territoriales a tomar el curso</t>
  </si>
  <si>
    <t xml:space="preserve">1. 20200324 MatrizProyectosPlandeAccionPuntuacion
2. 20200318_MatrizRiesgos.xls
3.20200306_Carta Intención entre el SPE Colombia y la AFE Alemania
4. 20200207_ ActaReuniónIntegraciónSPE
5. Consolidación  propuesta de base de actores
6.Consolidación de nota concepto sobre la iniciativa de Integración Regional de los SPE revisada por OIT	
7. "Base de actores, 20200929_MapaActoresIR" 1. APROBACIÓN DEL MAPA DE ACTORES DE LA INICIATIVA DE INTEGRACIÓN REGIONAL POR PARTE DEL SUBDIRECTOR DE PROMOCIÓN Y POSTERIOR ACTUALIZACIÓN DEL MISMO CON REPRESENTANTES DE BRASIL, BOLIVIA Y REPÚBLICA DOMINICANA. ASÍ MISMO, SE ACTUALIZARON LOS REPRESENTANTES DE PERÚ, ECUADOR Y CHILE. </t>
  </si>
  <si>
    <t xml:space="preserve">"Documento informe de gestión de buenas prácticas", 20200930_InformeGestionIRCorteSeptiembre"	</t>
  </si>
  <si>
    <t>1. Documento comparativo resumen de información de referencia de los SPE de España, Chile, Austria, Suecia, Dinamarca y Canadá
2. Levantamiento de información, consolidación y registro de la información primaria obtenida con datos de temas funcional, organizacional y de movilidad para los SPE de Colombia y Ecuador (Información del último país aportada por Min Trabajo Ecuador)</t>
  </si>
  <si>
    <t>Informe balance y resultados 20200824</t>
  </si>
  <si>
    <t xml:space="preserve">1. Plan de Trabajo conjunto Sub de Promocion y Sub de Admin y seguimiento
2. 03-11-2020 Actas Trabajo Bolsas IES 3.docx
3. 19102020 Reunion con Administracion y seguimiento trabajo conjunto Bolsas	</t>
  </si>
  <si>
    <t>1. Documento de caracterizacion Resultados Encuentros Regionales IES 11dic20 Final
2. realizacion del evento nacional virtual donde se continuo conjuntamente con la bolsas de empleo e IES la caracterizacion de su funcionamiento actual,
3. Usuarios conectados durante los eventos Nacional y Territoriales IES.xlsx
4.Evidencia plan de acción asistente</t>
  </si>
  <si>
    <t>Cronograma 2020 Agenda estrategica Rediseño Institucional Bolsas IES.pdf</t>
  </si>
  <si>
    <t>DOCUMENTO DE PROPUESTA DE AJUSTE EN LA PRESTACIÓN DEL SERVICIOS DE LAS BOLSAS DE EMPLEO DE LAS IES</t>
  </si>
  <si>
    <t>Teniendo en cuenta que el Decreto 1823 fue expedido el 31 diciembre del año 2020, no se pudo proceder a elaborar la Resolución y la Guía Operativa respectiva en la vigencia 2020. (SE ADJUNTA CORREO JUSTIFICACIÓN DE NO CUMPLIMIENTO EMITIDO POR EL SUBDIRECTOR DE PROMOCIÓN)</t>
  </si>
  <si>
    <t>1. PROYECTO DE GUÍA OPERATIVA con comentarios de asesor de planeacion y juridico del a Unidad SPE como actores internos
2. Correo convocando a directivos Unidad SPE a comentar la PROYECTO DE GUÍA OPERATIVA
(SE ADJUNTA CORREO JUSTIFICACIÓN DE NO CUMPLIMIENTO EMITIDO POR EL SUBDIRECTOR DE PROMOCIÓN)</t>
  </si>
  <si>
    <t>1. Instructivo EVA ASESORAS TCNICAS(r-CAG) (Pablo) Comenarios Sub Promocion PRESENTADO A LA SUBDIRECCIÓN DE PROMOCIÓN
2. Correo envio a directivos de UAE Servicio Público de Empleo - Propuesta de instructivo por parte de la subdireccion de promocion
(SE ADJUNTA CORREO JUSTIFICACIÓN DE NO CUMPLIMIENTO EMITIDO POR EL SUBDIRECTOR DE PROMOCIÓN)</t>
  </si>
  <si>
    <t>1. Propuesta_ Respuesta a observaciones Sub Promoción PD 195 (1) Documento con Respuestas de la Sub Promoción a las observaciones formuladas por el publico al proyecto de decreto reglamentario del art 195 publicado por el Ministerio del trabajo en su pagina web	
2. Matriz de observaciones y comentarios - PD Art 195de la Ley 1955 de 2019 - V18-06-2020 Comentarios
3. Análisis Concepto DAFP con observaciones elaboradas por la subdireccion de promocion respecto al concepto de Funcion Publica en cuanto al proyecto de decreto del 195
(SE ADJUNTA CORREO JUSTIFICACIÓN DE NO CUMPLIMIENTO EMITIDO POR EL SUBDIRECTOR DE PROMOCIÓN)</t>
  </si>
  <si>
    <t>Teniendo en cuenta que el Decreto 1823 fue expedido el 31 diciembre del año 2020, no se pudo proceder a elaborar la Resolución correspondiente en la vigencia 2020.
(SE ADJUNTA CORREO JUSTIFICACIÓN DE NO CUMPLIMIENTO EMITIDO POR EL SUBDIRECTOR DE PROMOCIÓN)</t>
  </si>
  <si>
    <t>1. Informe final Balance GIAT 2020.pdf
2. Definición Procedimiento rev Planeación</t>
  </si>
  <si>
    <t>1. Informe Pruebas Sistema 1, atendiendo a la recomendación formulada por el revisor, se ajusta el documento en el formato institucional de la Unidad SPE.
2. Copia back up Mesa de Inspección
3. Correo Revisión Productos convenio OIT - Ministerio de Trabajo.pdf
4. Informe Pruebas Sistema 2.pdf</t>
  </si>
  <si>
    <t>1. Documento Asistencia Tecnica Fase 1 FINAL
2. Radicado del Ministerio a la Unidad del SPE</t>
  </si>
  <si>
    <t>Subdirección de Promoción- Grupo Diseño</t>
  </si>
  <si>
    <t>Subdirección de Promoción - Grupo Diseño</t>
  </si>
  <si>
    <t>Subdirección de Promoción -Grupo Implementación</t>
  </si>
  <si>
    <t>CIERRE  ENERO DE 2021</t>
  </si>
  <si>
    <t>OBSERVACIONES CIERRE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</si>
</sst>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sz val="11"/>
      <color theme="1"/>
      <name val="Arial Narrow"/>
      <family val="2"/>
    </font>
    <font>
      <b/>
      <sz val="20"/>
      <color theme="1"/>
      <name val="Arial Narrow"/>
      <family val="2"/>
    </font>
    <font>
      <b/>
      <sz val="11"/>
      <name val="Arial Narrow"/>
      <family val="2"/>
    </font>
    <font>
      <b/>
      <sz val="11"/>
      <color theme="1"/>
      <name val="Arial Narrow"/>
      <family val="2"/>
    </font>
    <font>
      <sz val="11"/>
      <name val="Arial Narrow"/>
      <family val="2"/>
    </font>
    <font>
      <b/>
      <sz val="12"/>
      <color theme="1"/>
      <name val="Arial Narrow"/>
      <family val="2"/>
    </font>
    <font>
      <sz val="12"/>
      <color theme="1"/>
      <name val="Arial Narrow"/>
      <family val="2"/>
    </font>
    <font>
      <sz val="12"/>
      <name val="Arial Narrow"/>
      <family val="2"/>
    </font>
    <font>
      <sz val="10"/>
      <name val="Arial Narrow"/>
      <family val="2"/>
    </font>
    <font>
      <sz val="10"/>
      <color theme="1"/>
      <name val="Arial Narrow"/>
      <family val="2"/>
    </font>
    <font>
      <b/>
      <sz val="12"/>
      <name val="Arial Narrow"/>
      <family val="2"/>
    </font>
    <font>
      <sz val="10"/>
      <color rgb="FF000000"/>
      <name val="Arial Narrow"/>
      <family val="2"/>
    </font>
    <font>
      <b/>
      <sz val="24"/>
      <color theme="1"/>
      <name val="Calibri"/>
      <family val="2"/>
      <scheme val="minor"/>
    </font>
    <font>
      <b/>
      <sz val="22"/>
      <color theme="1"/>
      <name val="Arial Narrow"/>
      <family val="2"/>
    </font>
    <font>
      <b/>
      <sz val="20"/>
      <color theme="1"/>
      <name val="Calibri"/>
      <family val="2"/>
      <scheme val="minor"/>
    </font>
    <font>
      <sz val="8"/>
      <name val="Calibri"/>
      <family val="2"/>
      <scheme val="minor"/>
    </font>
    <font>
      <b/>
      <sz val="11"/>
      <color rgb="FF000000"/>
      <name val="Calibri"/>
      <family val="2"/>
    </font>
    <font>
      <sz val="11"/>
      <color rgb="FF000000"/>
      <name val="Calibri"/>
      <family val="2"/>
    </font>
    <font>
      <b/>
      <sz val="11"/>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9"/>
        <bgColor indexed="64"/>
      </patternFill>
    </fill>
    <fill>
      <patternFill patternType="solid">
        <fgColor rgb="FFF8CBAD"/>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diagonal/>
    </border>
  </borders>
  <cellStyleXfs count="2">
    <xf numFmtId="0" fontId="0" fillId="0" borderId="0"/>
    <xf numFmtId="9" fontId="1" fillId="0" borderId="0" applyFont="0" applyFill="0" applyBorder="0" applyAlignment="0" applyProtection="0"/>
  </cellStyleXfs>
  <cellXfs count="228">
    <xf numFmtId="0" fontId="0" fillId="0" borderId="0" xfId="0"/>
    <xf numFmtId="0" fontId="2" fillId="0" borderId="0" xfId="0" applyFo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4" fillId="0" borderId="1" xfId="0" applyFont="1" applyBorder="1" applyAlignment="1">
      <alignment vertical="center" wrapText="1"/>
    </xf>
    <xf numFmtId="0" fontId="2" fillId="0" borderId="1" xfId="0" applyFont="1" applyBorder="1" applyAlignment="1">
      <alignment vertical="center" wrapText="1"/>
    </xf>
    <xf numFmtId="9" fontId="2" fillId="0" borderId="1" xfId="1" applyFont="1" applyBorder="1" applyAlignment="1">
      <alignment horizontal="center" vertical="center"/>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3" borderId="1" xfId="0" applyFont="1" applyFill="1" applyBorder="1" applyAlignment="1">
      <alignment horizontal="justify" vertical="center" wrapText="1"/>
    </xf>
    <xf numFmtId="9" fontId="9" fillId="3" borderId="1" xfId="1" applyFont="1" applyFill="1" applyBorder="1" applyAlignment="1">
      <alignment horizontal="center" vertical="center" wrapText="1"/>
    </xf>
    <xf numFmtId="0" fontId="9" fillId="0" borderId="1" xfId="0" applyFont="1" applyBorder="1" applyAlignment="1">
      <alignment horizontal="justify" vertical="center" wrapText="1"/>
    </xf>
    <xf numFmtId="0" fontId="8" fillId="0" borderId="0" xfId="0" applyFont="1" applyAlignment="1">
      <alignment horizontal="left" vertical="center" wrapText="1"/>
    </xf>
    <xf numFmtId="0" fontId="0" fillId="0" borderId="0" xfId="0" applyAlignment="1">
      <alignment horizontal="center"/>
    </xf>
    <xf numFmtId="9" fontId="6" fillId="0" borderId="1" xfId="0" applyNumberFormat="1" applyFont="1" applyBorder="1" applyAlignment="1" applyProtection="1">
      <alignment horizontal="center" vertical="center" wrapText="1"/>
      <protection locked="0" hidden="1"/>
    </xf>
    <xf numFmtId="9" fontId="6" fillId="0" borderId="1" xfId="0" applyNumberFormat="1"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0" fontId="11" fillId="0" borderId="1" xfId="0" applyFont="1" applyBorder="1" applyAlignment="1">
      <alignment horizontal="center" vertical="center" wrapText="1"/>
    </xf>
    <xf numFmtId="0" fontId="6" fillId="0" borderId="1" xfId="0" applyFont="1" applyBorder="1" applyAlignment="1">
      <alignment horizontal="left" vertical="center" wrapText="1"/>
    </xf>
    <xf numFmtId="9" fontId="6" fillId="0" borderId="1" xfId="1"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9" fontId="6" fillId="0" borderId="1" xfId="1" applyFont="1" applyBorder="1" applyAlignment="1">
      <alignment horizontal="center" vertical="center" wrapText="1"/>
    </xf>
    <xf numFmtId="0" fontId="2" fillId="0" borderId="1" xfId="0" applyFont="1" applyBorder="1" applyAlignment="1">
      <alignment horizontal="center" vertical="center" wrapText="1"/>
    </xf>
    <xf numFmtId="9" fontId="2" fillId="0" borderId="1" xfId="0" applyNumberFormat="1" applyFont="1" applyBorder="1" applyAlignment="1">
      <alignment horizontal="center" vertical="center"/>
    </xf>
    <xf numFmtId="0" fontId="4"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3" borderId="1" xfId="0" applyFont="1" applyFill="1" applyBorder="1" applyAlignment="1">
      <alignment vertical="center" wrapText="1"/>
    </xf>
    <xf numFmtId="0" fontId="12" fillId="3" borderId="1" xfId="0" applyFont="1" applyFill="1" applyBorder="1" applyAlignment="1">
      <alignment horizontal="justify" vertical="center" wrapText="1"/>
    </xf>
    <xf numFmtId="0" fontId="5" fillId="0" borderId="1" xfId="0" applyFont="1" applyBorder="1" applyAlignment="1">
      <alignment horizontal="left" vertical="center" wrapText="1"/>
    </xf>
    <xf numFmtId="0" fontId="8" fillId="0" borderId="10" xfId="0" applyFont="1" applyBorder="1" applyAlignment="1">
      <alignment horizontal="center" vertical="center" wrapText="1"/>
    </xf>
    <xf numFmtId="9" fontId="2" fillId="0" borderId="1" xfId="1" applyFont="1" applyBorder="1" applyAlignment="1">
      <alignment horizontal="center" vertical="center" wrapText="1"/>
    </xf>
    <xf numFmtId="0" fontId="12" fillId="0" borderId="1" xfId="0" applyFont="1" applyFill="1" applyBorder="1" applyAlignment="1">
      <alignment vertical="center" wrapText="1"/>
    </xf>
    <xf numFmtId="9" fontId="9" fillId="0" borderId="1" xfId="1" applyFont="1" applyFill="1" applyBorder="1" applyAlignment="1">
      <alignment horizontal="center" vertical="center" wrapText="1"/>
    </xf>
    <xf numFmtId="0" fontId="7" fillId="0" borderId="1" xfId="0" applyFont="1" applyFill="1" applyBorder="1" applyAlignment="1">
      <alignment horizontal="justify" vertical="center" wrapText="1"/>
    </xf>
    <xf numFmtId="9" fontId="8" fillId="0" borderId="1" xfId="1" applyFont="1" applyFill="1" applyBorder="1" applyAlignment="1">
      <alignment horizontal="center" vertical="center" wrapText="1"/>
    </xf>
    <xf numFmtId="0" fontId="12" fillId="0" borderId="1" xfId="0" applyFont="1" applyFill="1" applyBorder="1" applyAlignment="1">
      <alignment horizontal="justify" vertical="center" wrapText="1"/>
    </xf>
    <xf numFmtId="9" fontId="6" fillId="0" borderId="1" xfId="1" applyFont="1" applyFill="1" applyBorder="1" applyAlignment="1">
      <alignment horizontal="center" vertical="center"/>
    </xf>
    <xf numFmtId="9" fontId="2" fillId="0" borderId="1" xfId="1" applyFont="1" applyBorder="1" applyAlignment="1">
      <alignment horizontal="center" vertical="center"/>
    </xf>
    <xf numFmtId="9" fontId="2" fillId="0" borderId="1" xfId="1"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pplyProtection="1">
      <alignment horizontal="center" vertical="center" wrapText="1"/>
      <protection locked="0" hidden="1"/>
    </xf>
    <xf numFmtId="0" fontId="5" fillId="0" borderId="1" xfId="0" applyFont="1" applyBorder="1" applyAlignment="1">
      <alignment horizontal="left" vertical="center" wrapText="1"/>
    </xf>
    <xf numFmtId="9" fontId="2" fillId="0" borderId="1" xfId="1" applyFont="1" applyBorder="1" applyAlignment="1">
      <alignment horizontal="center" vertical="center"/>
    </xf>
    <xf numFmtId="0" fontId="6" fillId="0" borderId="1" xfId="0" applyFont="1" applyBorder="1" applyAlignment="1" applyProtection="1">
      <alignment horizontal="left" vertical="center" wrapText="1"/>
      <protection locked="0" hidden="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Fill="1" applyBorder="1" applyAlignment="1">
      <alignment horizontal="justify" vertical="center" wrapText="1"/>
    </xf>
    <xf numFmtId="9" fontId="2" fillId="0" borderId="1" xfId="0" applyNumberFormat="1"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Fill="1" applyBorder="1" applyAlignment="1" applyProtection="1">
      <alignment vertical="center" wrapText="1"/>
      <protection locked="0" hidden="1"/>
    </xf>
    <xf numFmtId="0" fontId="6" fillId="0" borderId="1" xfId="0" applyFont="1" applyFill="1" applyBorder="1" applyAlignment="1">
      <alignment vertical="center" wrapText="1"/>
    </xf>
    <xf numFmtId="0" fontId="2" fillId="0" borderId="0" xfId="0" applyFont="1" applyFill="1"/>
    <xf numFmtId="0" fontId="2" fillId="0" borderId="1" xfId="0" applyFont="1" applyFill="1" applyBorder="1" applyAlignment="1">
      <alignment horizontal="center" vertical="center"/>
    </xf>
    <xf numFmtId="0" fontId="13" fillId="0" borderId="13" xfId="0" applyFont="1" applyBorder="1" applyAlignment="1">
      <alignment horizontal="left" vertical="center" wrapText="1" readingOrder="1"/>
    </xf>
    <xf numFmtId="0" fontId="2" fillId="0" borderId="10" xfId="0" applyFont="1" applyBorder="1" applyAlignment="1">
      <alignment horizontal="left" vertical="center" wrapText="1"/>
    </xf>
    <xf numFmtId="9" fontId="2" fillId="0" borderId="1" xfId="1" applyFont="1" applyBorder="1" applyAlignment="1">
      <alignment horizontal="center" vertical="center"/>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9" fontId="2" fillId="0" borderId="1" xfId="1" applyFont="1" applyFill="1" applyBorder="1" applyAlignment="1">
      <alignment horizontal="center" vertical="center"/>
    </xf>
    <xf numFmtId="0" fontId="5" fillId="0" borderId="10" xfId="0" applyFont="1" applyBorder="1" applyAlignment="1">
      <alignment horizontal="left" vertical="center" wrapText="1"/>
    </xf>
    <xf numFmtId="9" fontId="2" fillId="0" borderId="10" xfId="0" applyNumberFormat="1" applyFont="1" applyBorder="1" applyAlignment="1">
      <alignment horizontal="center" vertical="center" wrapText="1"/>
    </xf>
    <xf numFmtId="0" fontId="5" fillId="0" borderId="10" xfId="0" applyFont="1" applyBorder="1" applyAlignment="1">
      <alignment vertical="center" wrapText="1"/>
    </xf>
    <xf numFmtId="0" fontId="8" fillId="0" borderId="10" xfId="0" applyFont="1" applyBorder="1" applyAlignment="1">
      <alignment horizontal="center" vertical="center" wrapText="1"/>
    </xf>
    <xf numFmtId="0" fontId="9" fillId="3" borderId="1" xfId="0" applyFont="1" applyFill="1" applyBorder="1" applyAlignment="1">
      <alignment horizontal="justify" vertical="center" wrapText="1"/>
    </xf>
    <xf numFmtId="0" fontId="4" fillId="0" borderId="1" xfId="0" applyFont="1" applyFill="1" applyBorder="1" applyAlignment="1">
      <alignment vertical="center" wrapText="1"/>
    </xf>
    <xf numFmtId="0" fontId="6" fillId="0" borderId="1" xfId="0" applyFont="1" applyFill="1" applyBorder="1" applyAlignment="1" applyProtection="1">
      <alignment horizontal="left" vertical="center" wrapText="1"/>
      <protection locked="0" hidden="1"/>
    </xf>
    <xf numFmtId="0" fontId="4" fillId="0" borderId="1" xfId="0" applyFont="1" applyFill="1" applyBorder="1" applyAlignment="1" applyProtection="1">
      <alignment horizontal="left" vertical="center" wrapText="1"/>
      <protection locked="0" hidden="1"/>
    </xf>
    <xf numFmtId="0" fontId="2" fillId="0" borderId="0" xfId="0" applyFont="1" applyFill="1" applyAlignment="1">
      <alignment horizontal="center" vertical="center"/>
    </xf>
    <xf numFmtId="0" fontId="2" fillId="0" borderId="14" xfId="0" applyFont="1" applyFill="1" applyBorder="1" applyAlignment="1">
      <alignment horizontal="left" vertical="center" wrapText="1"/>
    </xf>
    <xf numFmtId="0" fontId="2" fillId="0" borderId="14" xfId="0" applyFont="1" applyFill="1" applyBorder="1" applyAlignment="1">
      <alignment vertical="center" wrapText="1"/>
    </xf>
    <xf numFmtId="0" fontId="6" fillId="0" borderId="16" xfId="0" applyFont="1" applyFill="1" applyBorder="1" applyAlignment="1">
      <alignment horizontal="center" vertical="center"/>
    </xf>
    <xf numFmtId="0" fontId="6" fillId="0" borderId="16" xfId="0" applyFont="1" applyFill="1" applyBorder="1" applyAlignment="1">
      <alignment vertical="center" wrapText="1"/>
    </xf>
    <xf numFmtId="0" fontId="4" fillId="0" borderId="16" xfId="0" applyFont="1" applyFill="1" applyBorder="1" applyAlignment="1">
      <alignment vertical="center" wrapText="1"/>
    </xf>
    <xf numFmtId="9" fontId="6" fillId="0" borderId="16" xfId="1" applyFont="1" applyFill="1" applyBorder="1" applyAlignment="1">
      <alignment horizontal="center" vertical="center"/>
    </xf>
    <xf numFmtId="9" fontId="6" fillId="0" borderId="17" xfId="1" applyFont="1" applyFill="1" applyBorder="1" applyAlignment="1">
      <alignment horizontal="center" vertical="center"/>
    </xf>
    <xf numFmtId="9" fontId="6" fillId="0" borderId="18" xfId="1" applyFont="1" applyFill="1" applyBorder="1" applyAlignment="1">
      <alignment horizontal="center" vertical="center"/>
    </xf>
    <xf numFmtId="0" fontId="0" fillId="0" borderId="0" xfId="0" applyAlignment="1">
      <alignment horizontal="center" vertical="center"/>
    </xf>
    <xf numFmtId="9" fontId="0" fillId="0" borderId="1" xfId="0" applyNumberFormat="1" applyBorder="1" applyAlignment="1">
      <alignment horizontal="center" vertical="center"/>
    </xf>
    <xf numFmtId="0" fontId="2" fillId="0" borderId="0" xfId="0" applyFont="1" applyAlignment="1">
      <alignment horizontal="center"/>
    </xf>
    <xf numFmtId="0" fontId="2" fillId="0" borderId="0" xfId="0" applyFont="1" applyAlignment="1">
      <alignment vertical="center"/>
    </xf>
    <xf numFmtId="0" fontId="5" fillId="2" borderId="1" xfId="0" applyFont="1" applyFill="1" applyBorder="1" applyAlignment="1">
      <alignment horizontal="center" wrapText="1"/>
    </xf>
    <xf numFmtId="0" fontId="9" fillId="4" borderId="1" xfId="0" applyFont="1" applyFill="1" applyBorder="1" applyAlignment="1">
      <alignment vertical="center" wrapText="1"/>
    </xf>
    <xf numFmtId="0" fontId="9" fillId="5" borderId="1" xfId="0" applyFont="1" applyFill="1" applyBorder="1" applyAlignment="1">
      <alignment horizontal="justify" vertical="center" wrapText="1"/>
    </xf>
    <xf numFmtId="0" fontId="9" fillId="6" borderId="1" xfId="0" applyFont="1" applyFill="1" applyBorder="1" applyAlignment="1">
      <alignment horizontal="justify" vertical="center" wrapText="1"/>
    </xf>
    <xf numFmtId="0" fontId="9" fillId="7" borderId="1" xfId="0" applyFont="1" applyFill="1" applyBorder="1" applyAlignment="1">
      <alignment horizontal="justify" vertical="center" wrapText="1"/>
    </xf>
    <xf numFmtId="9" fontId="0" fillId="0" borderId="1" xfId="1" applyFont="1" applyBorder="1" applyAlignment="1">
      <alignment horizontal="center" vertical="center"/>
    </xf>
    <xf numFmtId="0" fontId="0" fillId="0" borderId="1" xfId="0" applyBorder="1" applyAlignment="1">
      <alignment horizontal="left" vertical="center" wrapText="1"/>
    </xf>
    <xf numFmtId="9" fontId="2" fillId="0" borderId="1" xfId="0" applyNumberFormat="1" applyFont="1" applyFill="1" applyBorder="1" applyAlignment="1">
      <alignment horizontal="center" vertical="center"/>
    </xf>
    <xf numFmtId="9" fontId="2" fillId="4" borderId="1" xfId="0" applyNumberFormat="1" applyFont="1" applyFill="1" applyBorder="1" applyAlignment="1">
      <alignment horizontal="center" vertical="center"/>
    </xf>
    <xf numFmtId="9" fontId="0" fillId="4" borderId="1" xfId="0" applyNumberFormat="1" applyFill="1" applyBorder="1" applyAlignment="1">
      <alignment horizontal="center" vertical="center"/>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wrapText="1"/>
    </xf>
    <xf numFmtId="9" fontId="2" fillId="8" borderId="1" xfId="0" applyNumberFormat="1" applyFont="1" applyFill="1" applyBorder="1" applyAlignment="1">
      <alignment horizontal="center" vertical="center"/>
    </xf>
    <xf numFmtId="9" fontId="2" fillId="9" borderId="1" xfId="0" applyNumberFormat="1" applyFont="1" applyFill="1" applyBorder="1" applyAlignment="1">
      <alignment horizontal="center" vertical="center"/>
    </xf>
    <xf numFmtId="9" fontId="2" fillId="9" borderId="1" xfId="1" applyNumberFormat="1" applyFont="1" applyFill="1" applyBorder="1" applyAlignment="1">
      <alignment horizontal="center" vertical="center"/>
    </xf>
    <xf numFmtId="9" fontId="0" fillId="9" borderId="1" xfId="0" applyNumberFormat="1" applyFill="1" applyBorder="1" applyAlignment="1">
      <alignment horizontal="center" vertical="center"/>
    </xf>
    <xf numFmtId="9" fontId="0" fillId="0" borderId="1" xfId="0" applyNumberFormat="1" applyFill="1" applyBorder="1" applyAlignment="1">
      <alignment horizontal="center" vertical="center"/>
    </xf>
    <xf numFmtId="0" fontId="18" fillId="10" borderId="20" xfId="0" applyFont="1" applyFill="1" applyBorder="1" applyAlignment="1">
      <alignment horizontal="center" vertical="center"/>
    </xf>
    <xf numFmtId="0" fontId="18" fillId="10" borderId="21" xfId="0" applyFont="1" applyFill="1" applyBorder="1" applyAlignment="1">
      <alignment horizontal="center" vertical="center" wrapText="1"/>
    </xf>
    <xf numFmtId="0" fontId="18" fillId="0" borderId="22" xfId="0" applyFont="1" applyBorder="1" applyAlignment="1">
      <alignment vertical="center" wrapText="1"/>
    </xf>
    <xf numFmtId="9" fontId="18" fillId="0" borderId="23" xfId="0" applyNumberFormat="1" applyFont="1" applyBorder="1" applyAlignment="1">
      <alignment horizontal="center" vertical="center"/>
    </xf>
    <xf numFmtId="0" fontId="19" fillId="0" borderId="22" xfId="0" applyFont="1" applyBorder="1" applyAlignment="1">
      <alignment horizontal="right" vertical="center"/>
    </xf>
    <xf numFmtId="9" fontId="19" fillId="0" borderId="23" xfId="0" applyNumberFormat="1" applyFont="1" applyBorder="1" applyAlignment="1">
      <alignment horizontal="center" vertical="center"/>
    </xf>
    <xf numFmtId="0" fontId="18" fillId="10" borderId="27" xfId="0" applyFont="1" applyFill="1" applyBorder="1" applyAlignment="1">
      <alignment horizontal="center" vertical="center" wrapText="1"/>
    </xf>
    <xf numFmtId="0" fontId="19" fillId="0" borderId="31" xfId="0" applyFont="1" applyBorder="1" applyAlignment="1">
      <alignment horizontal="right" vertical="center"/>
    </xf>
    <xf numFmtId="0" fontId="18" fillId="0" borderId="31" xfId="0" applyFont="1" applyBorder="1" applyAlignment="1">
      <alignment vertical="center" wrapText="1"/>
    </xf>
    <xf numFmtId="0" fontId="18" fillId="10" borderId="32" xfId="0" applyFont="1" applyFill="1" applyBorder="1" applyAlignment="1">
      <alignment horizontal="center" vertical="center" wrapText="1"/>
    </xf>
    <xf numFmtId="0" fontId="18" fillId="10" borderId="32" xfId="0" applyFont="1" applyFill="1" applyBorder="1" applyAlignment="1">
      <alignment horizontal="center" vertical="center"/>
    </xf>
    <xf numFmtId="0" fontId="18" fillId="0" borderId="33" xfId="0" applyFont="1" applyBorder="1" applyAlignment="1">
      <alignment vertical="center" wrapText="1"/>
    </xf>
    <xf numFmtId="0" fontId="20" fillId="0" borderId="28" xfId="0" applyFont="1" applyBorder="1" applyAlignment="1">
      <alignment horizontal="center"/>
    </xf>
    <xf numFmtId="0" fontId="20" fillId="0" borderId="30" xfId="0" applyFont="1" applyBorder="1" applyAlignment="1">
      <alignment horizontal="center"/>
    </xf>
    <xf numFmtId="0" fontId="0" fillId="0" borderId="28" xfId="0" applyBorder="1" applyAlignment="1">
      <alignment horizontal="right"/>
    </xf>
    <xf numFmtId="0" fontId="0" fillId="0" borderId="29" xfId="0" applyBorder="1" applyAlignment="1">
      <alignment horizontal="right"/>
    </xf>
    <xf numFmtId="0" fontId="20" fillId="0" borderId="29" xfId="0" applyFont="1" applyBorder="1" applyAlignment="1">
      <alignment horizontal="center"/>
    </xf>
    <xf numFmtId="0" fontId="20" fillId="0" borderId="34" xfId="0" applyFont="1" applyBorder="1" applyAlignment="1">
      <alignment horizontal="center"/>
    </xf>
    <xf numFmtId="0" fontId="20" fillId="0" borderId="35" xfId="0" applyFont="1" applyBorder="1" applyAlignment="1">
      <alignment horizontal="center"/>
    </xf>
    <xf numFmtId="0" fontId="20" fillId="0" borderId="3" xfId="0" applyFont="1" applyBorder="1" applyAlignment="1">
      <alignment horizontal="center"/>
    </xf>
    <xf numFmtId="0" fontId="0" fillId="0" borderId="20" xfId="0" applyFont="1" applyBorder="1" applyAlignment="1">
      <alignment horizontal="center"/>
    </xf>
    <xf numFmtId="0" fontId="0" fillId="0" borderId="36" xfId="0" applyFont="1" applyBorder="1" applyAlignment="1">
      <alignment horizontal="center"/>
    </xf>
    <xf numFmtId="0" fontId="18" fillId="0" borderId="37" xfId="0" applyFont="1" applyBorder="1" applyAlignment="1">
      <alignment vertical="center" wrapText="1"/>
    </xf>
    <xf numFmtId="0" fontId="18" fillId="0" borderId="20" xfId="0" applyFont="1" applyFill="1" applyBorder="1" applyAlignment="1">
      <alignment horizontal="right" vertical="center" wrapText="1"/>
    </xf>
    <xf numFmtId="0" fontId="2" fillId="0" borderId="1" xfId="0" applyFont="1" applyBorder="1" applyAlignment="1">
      <alignment wrapText="1"/>
    </xf>
    <xf numFmtId="0" fontId="2" fillId="0" borderId="0" xfId="0" applyFont="1" applyAlignment="1">
      <alignment wrapText="1"/>
    </xf>
    <xf numFmtId="0" fontId="0" fillId="0" borderId="1" xfId="0" applyBorder="1" applyAlignment="1">
      <alignment wrapText="1"/>
    </xf>
    <xf numFmtId="0" fontId="0" fillId="0" borderId="0" xfId="0" applyAlignment="1">
      <alignment wrapText="1"/>
    </xf>
    <xf numFmtId="0" fontId="0" fillId="0" borderId="1" xfId="0" applyBorder="1" applyAlignment="1">
      <alignment vertical="center" wrapText="1"/>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0" xfId="0" applyFont="1" applyFill="1" applyAlignment="1">
      <alignment wrapText="1"/>
    </xf>
    <xf numFmtId="0" fontId="2" fillId="0" borderId="0" xfId="0" applyFont="1" applyFill="1" applyAlignment="1">
      <alignment horizontal="center" vertical="center" wrapText="1"/>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6" fillId="0" borderId="1" xfId="0" applyFont="1" applyBorder="1" applyAlignment="1" applyProtection="1">
      <alignment horizontal="center" vertical="center" wrapText="1"/>
      <protection locked="0" hidden="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2" borderId="1" xfId="0" applyFont="1" applyFill="1" applyBorder="1" applyAlignment="1">
      <alignment horizontal="center" vertical="center"/>
    </xf>
    <xf numFmtId="0" fontId="2" fillId="0" borderId="0" xfId="0" applyFont="1" applyAlignment="1">
      <alignment horizontal="center"/>
    </xf>
    <xf numFmtId="0" fontId="2" fillId="0" borderId="8" xfId="0" applyFont="1" applyBorder="1" applyAlignment="1">
      <alignment horizont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0" xfId="0" applyAlignment="1">
      <alignment horizontal="center"/>
    </xf>
    <xf numFmtId="0" fontId="0" fillId="0" borderId="8" xfId="0" applyBorder="1" applyAlignment="1">
      <alignment horizont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8" fillId="3" borderId="1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14" fillId="0" borderId="1" xfId="0" applyFont="1" applyBorder="1" applyAlignment="1">
      <alignment horizontal="center"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justify" vertical="center" wrapText="1"/>
    </xf>
    <xf numFmtId="0" fontId="9" fillId="3" borderId="1" xfId="0" applyFont="1" applyFill="1" applyBorder="1" applyAlignment="1">
      <alignment horizontal="justify"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7" fillId="2" borderId="1" xfId="0" applyFont="1" applyFill="1" applyBorder="1" applyAlignment="1">
      <alignment horizontal="center" vertical="center" wrapText="1"/>
    </xf>
    <xf numFmtId="0" fontId="9" fillId="3" borderId="10" xfId="0" applyFont="1" applyFill="1" applyBorder="1" applyAlignment="1">
      <alignment horizontal="justify" vertical="center" wrapText="1"/>
    </xf>
    <xf numFmtId="0" fontId="9" fillId="3" borderId="11" xfId="0" applyFont="1" applyFill="1" applyBorder="1" applyAlignment="1">
      <alignment horizontal="justify" vertical="center" wrapText="1"/>
    </xf>
    <xf numFmtId="0" fontId="9" fillId="3" borderId="12" xfId="0" applyFont="1" applyFill="1" applyBorder="1" applyAlignment="1">
      <alignment horizontal="justify"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0" fontId="2" fillId="0" borderId="1" xfId="0" applyFont="1" applyBorder="1" applyAlignment="1">
      <alignment horizontal="center" vertical="center" wrapText="1"/>
    </xf>
    <xf numFmtId="0" fontId="15" fillId="0" borderId="4" xfId="0" applyFont="1" applyBorder="1" applyAlignment="1">
      <alignment horizontal="center" vertical="center"/>
    </xf>
    <xf numFmtId="0" fontId="15" fillId="0" borderId="0" xfId="0" applyFont="1" applyBorder="1" applyAlignment="1">
      <alignment horizontal="center" vertical="center"/>
    </xf>
    <xf numFmtId="0" fontId="6" fillId="0" borderId="10" xfId="0" applyFont="1" applyBorder="1" applyAlignment="1" applyProtection="1">
      <alignment horizontal="center" vertical="center" wrapText="1"/>
      <protection locked="0" hidden="1"/>
    </xf>
    <xf numFmtId="0" fontId="6" fillId="0" borderId="11" xfId="0" applyFont="1" applyBorder="1" applyAlignment="1" applyProtection="1">
      <alignment horizontal="center" vertical="center" wrapText="1"/>
      <protection locked="0" hidden="1"/>
    </xf>
    <xf numFmtId="0" fontId="6" fillId="0" borderId="12" xfId="0" applyFont="1" applyBorder="1" applyAlignment="1" applyProtection="1">
      <alignment horizontal="center" vertical="center" wrapText="1"/>
      <protection locked="0" hidden="1"/>
    </xf>
    <xf numFmtId="0" fontId="2" fillId="0" borderId="2" xfId="0" applyFont="1" applyBorder="1" applyAlignment="1">
      <alignment horizontal="center"/>
    </xf>
    <xf numFmtId="0" fontId="2" fillId="0" borderId="3" xfId="0" applyFont="1" applyBorder="1" applyAlignment="1">
      <alignment horizontal="center"/>
    </xf>
    <xf numFmtId="0" fontId="2" fillId="0" borderId="7" xfId="0" applyFont="1" applyBorder="1" applyAlignment="1">
      <alignment horizontal="center"/>
    </xf>
    <xf numFmtId="0" fontId="2" fillId="0" borderId="4" xfId="0" applyFont="1" applyBorder="1" applyAlignment="1">
      <alignment horizontal="center"/>
    </xf>
    <xf numFmtId="0" fontId="2" fillId="0" borderId="0"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9" xfId="0" applyFont="1" applyBorder="1" applyAlignment="1">
      <alignment horizontal="center"/>
    </xf>
    <xf numFmtId="9" fontId="2" fillId="0" borderId="10" xfId="0" applyNumberFormat="1" applyFont="1" applyFill="1" applyBorder="1" applyAlignment="1">
      <alignment horizontal="center" vertical="center" wrapText="1"/>
    </xf>
    <xf numFmtId="9" fontId="2" fillId="0" borderId="12" xfId="0" applyNumberFormat="1" applyFont="1" applyFill="1" applyBorder="1" applyAlignment="1">
      <alignment horizontal="center"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6" fillId="0" borderId="10" xfId="0" applyFont="1" applyFill="1" applyBorder="1" applyAlignment="1" applyProtection="1">
      <alignment horizontal="left" vertical="center" wrapText="1"/>
      <protection locked="0" hidden="1"/>
    </xf>
    <xf numFmtId="0" fontId="6" fillId="0" borderId="11" xfId="0" applyFont="1" applyFill="1" applyBorder="1" applyAlignment="1" applyProtection="1">
      <alignment horizontal="left" vertical="center" wrapText="1"/>
      <protection locked="0" hidden="1"/>
    </xf>
    <xf numFmtId="0" fontId="6" fillId="0" borderId="12" xfId="0" applyFont="1" applyFill="1" applyBorder="1" applyAlignment="1" applyProtection="1">
      <alignment horizontal="left" vertical="center" wrapText="1"/>
      <protection locked="0" hidden="1"/>
    </xf>
    <xf numFmtId="0" fontId="6" fillId="0" borderId="1" xfId="0" applyFont="1" applyFill="1" applyBorder="1" applyAlignment="1" applyProtection="1">
      <alignment horizontal="left" vertical="center" wrapText="1"/>
      <protection locked="0" hidden="1"/>
    </xf>
    <xf numFmtId="0" fontId="6" fillId="0" borderId="16" xfId="0" applyFont="1" applyFill="1" applyBorder="1" applyAlignment="1" applyProtection="1">
      <alignment horizontal="left" vertical="center" wrapText="1"/>
      <protection locked="0" hidden="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26"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Alignment="1">
      <alignment horizontal="center" vertical="center"/>
    </xf>
    <xf numFmtId="0" fontId="3" fillId="0" borderId="8" xfId="0" applyFont="1" applyFill="1" applyBorder="1" applyAlignment="1">
      <alignment horizontal="center" vertical="center"/>
    </xf>
    <xf numFmtId="0" fontId="3" fillId="0" borderId="0"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6" fillId="0" borderId="4" xfId="0" applyFont="1" applyBorder="1" applyAlignment="1">
      <alignment horizontal="center" vertical="center"/>
    </xf>
    <xf numFmtId="0" fontId="16" fillId="0" borderId="0" xfId="0" applyFont="1" applyBorder="1" applyAlignment="1">
      <alignment horizontal="center" vertical="center"/>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'Cumplimiento al 3 trime'!$D$3</c:f>
              <c:strCache>
                <c:ptCount val="1"/>
                <c:pt idx="0">
                  <c:v>Cumplimiento Tercer Trimestre</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'Cumplimiento al 3 trime'!$C$4:$C$12</c:f>
              <c:strCache>
                <c:ptCount val="5"/>
                <c:pt idx="0">
                  <c:v>Dirección General</c:v>
                </c:pt>
                <c:pt idx="1">
                  <c:v>Subdirección de Desarrollo y Tecnología</c:v>
                </c:pt>
                <c:pt idx="2">
                  <c:v>Subdirección de Promoción</c:v>
                </c:pt>
                <c:pt idx="3">
                  <c:v>Subdirección de Administración y Seguimiento</c:v>
                </c:pt>
                <c:pt idx="4">
                  <c:v>Secretaría General</c:v>
                </c:pt>
              </c:strCache>
            </c:strRef>
          </c:cat>
          <c:val>
            <c:numRef>
              <c:f>'Cumplimiento al 3 trime'!$D$4:$D$12</c:f>
              <c:numCache>
                <c:formatCode>0%</c:formatCode>
                <c:ptCount val="5"/>
                <c:pt idx="0">
                  <c:v>1</c:v>
                </c:pt>
                <c:pt idx="1">
                  <c:v>1</c:v>
                </c:pt>
                <c:pt idx="2">
                  <c:v>0.97</c:v>
                </c:pt>
                <c:pt idx="3">
                  <c:v>1</c:v>
                </c:pt>
                <c:pt idx="4">
                  <c:v>1</c:v>
                </c:pt>
              </c:numCache>
            </c:numRef>
          </c:val>
          <c:extLst>
            <c:ext xmlns:c16="http://schemas.microsoft.com/office/drawing/2014/chart" uri="{C3380CC4-5D6E-409C-BE32-E72D297353CC}">
              <c16:uniqueId val="{00000000-0BFE-4550-82A2-A3E7A1BA206F}"/>
            </c:ext>
          </c:extLst>
        </c:ser>
        <c:dLbls>
          <c:showLegendKey val="0"/>
          <c:showVal val="1"/>
          <c:showCatName val="0"/>
          <c:showSerName val="0"/>
          <c:showPercent val="0"/>
          <c:showBubbleSize val="0"/>
        </c:dLbls>
        <c:gapWidth val="79"/>
        <c:shape val="box"/>
        <c:axId val="1728186351"/>
        <c:axId val="1669723583"/>
        <c:axId val="0"/>
      </c:bar3DChart>
      <c:catAx>
        <c:axId val="172818635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s-CO"/>
          </a:p>
        </c:txPr>
        <c:crossAx val="1669723583"/>
        <c:crosses val="autoZero"/>
        <c:auto val="1"/>
        <c:lblAlgn val="ctr"/>
        <c:lblOffset val="100"/>
        <c:noMultiLvlLbl val="0"/>
      </c:catAx>
      <c:valAx>
        <c:axId val="1669723583"/>
        <c:scaling>
          <c:orientation val="minMax"/>
        </c:scaling>
        <c:delete val="1"/>
        <c:axPos val="l"/>
        <c:numFmt formatCode="0%" sourceLinked="1"/>
        <c:majorTickMark val="none"/>
        <c:minorTickMark val="none"/>
        <c:tickLblPos val="nextTo"/>
        <c:crossAx val="17281863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00" b="1"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2275415</xdr:colOff>
      <xdr:row>0</xdr:row>
      <xdr:rowOff>0</xdr:rowOff>
    </xdr:from>
    <xdr:to>
      <xdr:col>3</xdr:col>
      <xdr:colOff>304270</xdr:colOff>
      <xdr:row>3</xdr:row>
      <xdr:rowOff>79375</xdr:rowOff>
    </xdr:to>
    <xdr:pic>
      <xdr:nvPicPr>
        <xdr:cNvPr id="2" name="Imagen 1">
          <a:extLst>
            <a:ext uri="{FF2B5EF4-FFF2-40B4-BE49-F238E27FC236}">
              <a16:creationId xmlns:a16="http://schemas.microsoft.com/office/drawing/2014/main" id="{62932545-833D-405D-94A7-414E6156BE5D}"/>
            </a:ext>
          </a:extLst>
        </xdr:cNvPr>
        <xdr:cNvPicPr>
          <a:picLocks noChangeAspect="1"/>
        </xdr:cNvPicPr>
      </xdr:nvPicPr>
      <xdr:blipFill>
        <a:blip xmlns:r="http://schemas.openxmlformats.org/officeDocument/2006/relationships" r:embed="rId1"/>
        <a:stretch>
          <a:fillRect/>
        </a:stretch>
      </xdr:blipFill>
      <xdr:spPr>
        <a:xfrm>
          <a:off x="2275415" y="0"/>
          <a:ext cx="3082397" cy="1031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2343150</xdr:colOff>
      <xdr:row>3</xdr:row>
      <xdr:rowOff>95250</xdr:rowOff>
    </xdr:to>
    <xdr:pic>
      <xdr:nvPicPr>
        <xdr:cNvPr id="2" name="Imagen 1">
          <a:extLst>
            <a:ext uri="{FF2B5EF4-FFF2-40B4-BE49-F238E27FC236}">
              <a16:creationId xmlns:a16="http://schemas.microsoft.com/office/drawing/2014/main" id="{9CECDB22-8B17-485B-835F-0FF8536C9A48}"/>
            </a:ext>
          </a:extLst>
        </xdr:cNvPr>
        <xdr:cNvPicPr>
          <a:picLocks noChangeAspect="1"/>
        </xdr:cNvPicPr>
      </xdr:nvPicPr>
      <xdr:blipFill>
        <a:blip xmlns:r="http://schemas.openxmlformats.org/officeDocument/2006/relationships" r:embed="rId1"/>
        <a:stretch>
          <a:fillRect/>
        </a:stretch>
      </xdr:blipFill>
      <xdr:spPr>
        <a:xfrm>
          <a:off x="0" y="0"/>
          <a:ext cx="3105150" cy="1628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642937</xdr:colOff>
      <xdr:row>0</xdr:row>
      <xdr:rowOff>0</xdr:rowOff>
    </xdr:from>
    <xdr:to>
      <xdr:col>1</xdr:col>
      <xdr:colOff>619125</xdr:colOff>
      <xdr:row>3</xdr:row>
      <xdr:rowOff>35719</xdr:rowOff>
    </xdr:to>
    <xdr:pic>
      <xdr:nvPicPr>
        <xdr:cNvPr id="2" name="Imagen 1">
          <a:extLst>
            <a:ext uri="{FF2B5EF4-FFF2-40B4-BE49-F238E27FC236}">
              <a16:creationId xmlns:a16="http://schemas.microsoft.com/office/drawing/2014/main" id="{162C5BFE-DF5B-455C-A54E-0FB16E1D99C5}"/>
            </a:ext>
          </a:extLst>
        </xdr:cNvPr>
        <xdr:cNvPicPr>
          <a:picLocks noChangeAspect="1"/>
        </xdr:cNvPicPr>
      </xdr:nvPicPr>
      <xdr:blipFill>
        <a:blip xmlns:r="http://schemas.openxmlformats.org/officeDocument/2006/relationships" r:embed="rId1"/>
        <a:stretch>
          <a:fillRect/>
        </a:stretch>
      </xdr:blipFill>
      <xdr:spPr>
        <a:xfrm>
          <a:off x="642937" y="0"/>
          <a:ext cx="2917032" cy="9405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1553937</xdr:colOff>
      <xdr:row>0</xdr:row>
      <xdr:rowOff>0</xdr:rowOff>
    </xdr:from>
    <xdr:to>
      <xdr:col>1</xdr:col>
      <xdr:colOff>2085975</xdr:colOff>
      <xdr:row>3</xdr:row>
      <xdr:rowOff>209550</xdr:rowOff>
    </xdr:to>
    <xdr:pic>
      <xdr:nvPicPr>
        <xdr:cNvPr id="3" name="Imagen 2">
          <a:extLst>
            <a:ext uri="{FF2B5EF4-FFF2-40B4-BE49-F238E27FC236}">
              <a16:creationId xmlns:a16="http://schemas.microsoft.com/office/drawing/2014/main" id="{8CB79465-F42B-417D-B66B-52A1B134950A}"/>
            </a:ext>
          </a:extLst>
        </xdr:cNvPr>
        <xdr:cNvPicPr>
          <a:picLocks noChangeAspect="1"/>
        </xdr:cNvPicPr>
      </xdr:nvPicPr>
      <xdr:blipFill>
        <a:blip xmlns:r="http://schemas.openxmlformats.org/officeDocument/2006/relationships" r:embed="rId1"/>
        <a:stretch>
          <a:fillRect/>
        </a:stretch>
      </xdr:blipFill>
      <xdr:spPr>
        <a:xfrm>
          <a:off x="1553937" y="0"/>
          <a:ext cx="3699781" cy="15430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1108226</xdr:colOff>
      <xdr:row>0</xdr:row>
      <xdr:rowOff>0</xdr:rowOff>
    </xdr:from>
    <xdr:to>
      <xdr:col>2</xdr:col>
      <xdr:colOff>1673677</xdr:colOff>
      <xdr:row>3</xdr:row>
      <xdr:rowOff>156029</xdr:rowOff>
    </xdr:to>
    <xdr:pic>
      <xdr:nvPicPr>
        <xdr:cNvPr id="2" name="Imagen 1">
          <a:extLst>
            <a:ext uri="{FF2B5EF4-FFF2-40B4-BE49-F238E27FC236}">
              <a16:creationId xmlns:a16="http://schemas.microsoft.com/office/drawing/2014/main" id="{35F6EC13-7E32-4D96-AD9E-D18B8F36D78F}"/>
            </a:ext>
          </a:extLst>
        </xdr:cNvPr>
        <xdr:cNvPicPr>
          <a:picLocks noChangeAspect="1"/>
        </xdr:cNvPicPr>
      </xdr:nvPicPr>
      <xdr:blipFill>
        <a:blip xmlns:r="http://schemas.openxmlformats.org/officeDocument/2006/relationships" r:embed="rId1"/>
        <a:stretch>
          <a:fillRect/>
        </a:stretch>
      </xdr:blipFill>
      <xdr:spPr>
        <a:xfrm>
          <a:off x="1353155" y="0"/>
          <a:ext cx="3259665" cy="121738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695324</xdr:colOff>
      <xdr:row>1</xdr:row>
      <xdr:rowOff>80961</xdr:rowOff>
    </xdr:from>
    <xdr:to>
      <xdr:col>13</xdr:col>
      <xdr:colOff>495299</xdr:colOff>
      <xdr:row>16</xdr:row>
      <xdr:rowOff>152399</xdr:rowOff>
    </xdr:to>
    <xdr:graphicFrame macro="">
      <xdr:nvGraphicFramePr>
        <xdr:cNvPr id="5" name="Gráfico 4">
          <a:extLst>
            <a:ext uri="{FF2B5EF4-FFF2-40B4-BE49-F238E27FC236}">
              <a16:creationId xmlns:a16="http://schemas.microsoft.com/office/drawing/2014/main" id="{EA410D67-C1C8-478E-A3D7-56F1EADE8F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5"/>
  <sheetViews>
    <sheetView topLeftCell="K1" zoomScale="60" zoomScaleNormal="60" workbookViewId="0">
      <selection activeCell="Q13" sqref="Q13"/>
    </sheetView>
  </sheetViews>
  <sheetFormatPr baseColWidth="10" defaultRowHeight="16.5" x14ac:dyDescent="0.3"/>
  <cols>
    <col min="1" max="1" width="37" style="1" customWidth="1"/>
    <col min="2" max="2" width="21.85546875" style="1" customWidth="1"/>
    <col min="3" max="3" width="17.140625" style="1" customWidth="1"/>
    <col min="4" max="4" width="52" style="1" customWidth="1"/>
    <col min="5" max="5" width="58.42578125" style="1" customWidth="1"/>
    <col min="6" max="6" width="34.5703125" style="1" customWidth="1"/>
    <col min="7" max="7" width="24.28515625" style="1" customWidth="1"/>
    <col min="8" max="8" width="28" style="1" customWidth="1"/>
    <col min="9" max="9" width="26.85546875" style="1" customWidth="1"/>
    <col min="10" max="10" width="23.28515625" style="1" customWidth="1"/>
    <col min="11" max="12" width="25.28515625" style="1" customWidth="1"/>
    <col min="13" max="13" width="30.5703125" style="1" customWidth="1"/>
    <col min="14" max="14" width="44.85546875" style="1" customWidth="1"/>
    <col min="15" max="15" width="27.140625" style="88" customWidth="1"/>
    <col min="16" max="16" width="23.85546875" style="87" customWidth="1"/>
    <col min="17" max="17" width="87.28515625" style="1" customWidth="1"/>
    <col min="18" max="18" width="74.5703125" style="1" customWidth="1"/>
    <col min="19" max="16384" width="11.42578125" style="1"/>
  </cols>
  <sheetData>
    <row r="1" spans="1:18" ht="25.5" customHeight="1" x14ac:dyDescent="0.3">
      <c r="A1" s="153"/>
      <c r="B1" s="153"/>
      <c r="C1" s="153"/>
      <c r="D1" s="154"/>
      <c r="E1" s="147" t="s">
        <v>198</v>
      </c>
      <c r="F1" s="148"/>
      <c r="G1" s="148"/>
      <c r="H1" s="148"/>
      <c r="I1" s="148"/>
      <c r="J1" s="148"/>
      <c r="K1" s="144" t="s">
        <v>351</v>
      </c>
      <c r="L1" s="145"/>
      <c r="M1" s="145"/>
      <c r="N1" s="145"/>
      <c r="O1" s="145"/>
      <c r="P1" s="145"/>
      <c r="Q1" s="145"/>
    </row>
    <row r="2" spans="1:18" ht="25.5" customHeight="1" x14ac:dyDescent="0.3">
      <c r="A2" s="153"/>
      <c r="B2" s="153"/>
      <c r="C2" s="153"/>
      <c r="D2" s="154"/>
      <c r="E2" s="144"/>
      <c r="F2" s="149"/>
      <c r="G2" s="149"/>
      <c r="H2" s="149"/>
      <c r="I2" s="149"/>
      <c r="J2" s="149"/>
      <c r="K2" s="144"/>
      <c r="L2" s="145"/>
      <c r="M2" s="145"/>
      <c r="N2" s="145"/>
      <c r="O2" s="145"/>
      <c r="P2" s="145"/>
      <c r="Q2" s="145"/>
    </row>
    <row r="3" spans="1:18" ht="25.5" customHeight="1" x14ac:dyDescent="0.3">
      <c r="A3" s="153"/>
      <c r="B3" s="153"/>
      <c r="C3" s="153"/>
      <c r="D3" s="154"/>
      <c r="E3" s="150"/>
      <c r="F3" s="151"/>
      <c r="G3" s="151"/>
      <c r="H3" s="151"/>
      <c r="I3" s="151"/>
      <c r="J3" s="151"/>
      <c r="K3" s="144"/>
      <c r="L3" s="145"/>
      <c r="M3" s="145"/>
      <c r="N3" s="145"/>
      <c r="O3" s="145"/>
      <c r="P3" s="145"/>
      <c r="Q3" s="145"/>
    </row>
    <row r="5" spans="1:18" ht="33" x14ac:dyDescent="0.3">
      <c r="A5" s="29" t="s">
        <v>200</v>
      </c>
      <c r="B5" s="2" t="s">
        <v>0</v>
      </c>
      <c r="C5" s="152" t="s">
        <v>1</v>
      </c>
      <c r="D5" s="152"/>
      <c r="E5" s="4" t="s">
        <v>2</v>
      </c>
      <c r="F5" s="2" t="s">
        <v>3</v>
      </c>
      <c r="G5" s="5" t="s">
        <v>4</v>
      </c>
      <c r="H5" s="5" t="s">
        <v>5</v>
      </c>
      <c r="I5" s="5" t="s">
        <v>6</v>
      </c>
      <c r="J5" s="5" t="s">
        <v>7</v>
      </c>
      <c r="K5" s="5" t="s">
        <v>304</v>
      </c>
      <c r="L5" s="5" t="s">
        <v>352</v>
      </c>
      <c r="M5" s="5" t="s">
        <v>302</v>
      </c>
      <c r="N5" s="5" t="s">
        <v>303</v>
      </c>
      <c r="O5" s="5" t="s">
        <v>318</v>
      </c>
      <c r="P5" s="89" t="s">
        <v>308</v>
      </c>
      <c r="Q5" s="5" t="s">
        <v>350</v>
      </c>
    </row>
    <row r="6" spans="1:18" ht="81.75" customHeight="1" x14ac:dyDescent="0.3">
      <c r="A6" s="155" t="s">
        <v>201</v>
      </c>
      <c r="B6" s="146" t="s">
        <v>247</v>
      </c>
      <c r="C6" s="50">
        <v>1</v>
      </c>
      <c r="D6" s="48" t="s">
        <v>295</v>
      </c>
      <c r="E6" s="7" t="s">
        <v>296</v>
      </c>
      <c r="F6" s="8" t="s">
        <v>8</v>
      </c>
      <c r="G6" s="47">
        <v>0</v>
      </c>
      <c r="H6" s="47">
        <v>0</v>
      </c>
      <c r="I6" s="47">
        <v>0</v>
      </c>
      <c r="J6" s="47">
        <v>1</v>
      </c>
      <c r="K6" s="64">
        <f>G6+H6+I6+J6</f>
        <v>1</v>
      </c>
      <c r="L6" s="103">
        <v>0</v>
      </c>
      <c r="M6" s="64">
        <f>L6</f>
        <v>0</v>
      </c>
      <c r="N6" s="23" t="s">
        <v>305</v>
      </c>
      <c r="O6" s="104">
        <f>L6/K6</f>
        <v>0</v>
      </c>
      <c r="P6" s="97">
        <f>K6-L6</f>
        <v>1</v>
      </c>
      <c r="Q6" s="46" t="s">
        <v>354</v>
      </c>
    </row>
    <row r="7" spans="1:18" ht="100.5" customHeight="1" x14ac:dyDescent="0.3">
      <c r="A7" s="156"/>
      <c r="B7" s="146"/>
      <c r="C7" s="50">
        <v>2</v>
      </c>
      <c r="D7" s="21" t="s">
        <v>297</v>
      </c>
      <c r="E7" s="7" t="s">
        <v>298</v>
      </c>
      <c r="F7" s="8" t="s">
        <v>8</v>
      </c>
      <c r="G7" s="47">
        <v>0</v>
      </c>
      <c r="H7" s="47">
        <v>0</v>
      </c>
      <c r="I7" s="47">
        <v>0</v>
      </c>
      <c r="J7" s="47">
        <v>1</v>
      </c>
      <c r="K7" s="64">
        <f t="shared" ref="K7:K14" si="0">G7+H7+I7+J7</f>
        <v>1</v>
      </c>
      <c r="L7" s="103">
        <v>0</v>
      </c>
      <c r="M7" s="64">
        <f>L7</f>
        <v>0</v>
      </c>
      <c r="N7" s="23" t="s">
        <v>305</v>
      </c>
      <c r="O7" s="104">
        <f t="shared" ref="O7:O14" si="1">L7/K7</f>
        <v>0</v>
      </c>
      <c r="P7" s="97">
        <f t="shared" ref="P7:P12" si="2">K7-L7</f>
        <v>1</v>
      </c>
      <c r="Q7" s="46" t="s">
        <v>354</v>
      </c>
      <c r="R7" s="46" t="s">
        <v>353</v>
      </c>
    </row>
    <row r="8" spans="1:18" ht="113.25" customHeight="1" x14ac:dyDescent="0.3">
      <c r="A8" s="156"/>
      <c r="B8" s="146"/>
      <c r="C8" s="50">
        <v>3</v>
      </c>
      <c r="D8" s="21" t="s">
        <v>9</v>
      </c>
      <c r="E8" s="7" t="s">
        <v>299</v>
      </c>
      <c r="F8" s="8" t="s">
        <v>8</v>
      </c>
      <c r="G8" s="47">
        <v>0</v>
      </c>
      <c r="H8" s="47">
        <v>0</v>
      </c>
      <c r="I8" s="47">
        <v>0.5</v>
      </c>
      <c r="J8" s="47">
        <v>0.5</v>
      </c>
      <c r="K8" s="64">
        <f t="shared" si="0"/>
        <v>1</v>
      </c>
      <c r="L8" s="103">
        <v>0.5</v>
      </c>
      <c r="M8" s="64">
        <f t="shared" ref="M8:M14" si="3">L8</f>
        <v>0.5</v>
      </c>
      <c r="N8" s="23" t="s">
        <v>306</v>
      </c>
      <c r="O8" s="104">
        <f t="shared" si="1"/>
        <v>0.5</v>
      </c>
      <c r="P8" s="97">
        <f t="shared" si="2"/>
        <v>0.5</v>
      </c>
      <c r="Q8" s="46" t="s">
        <v>354</v>
      </c>
    </row>
    <row r="9" spans="1:18" ht="99" customHeight="1" x14ac:dyDescent="0.3">
      <c r="A9" s="156"/>
      <c r="B9" s="146" t="s">
        <v>245</v>
      </c>
      <c r="C9" s="50">
        <v>1</v>
      </c>
      <c r="D9" s="48" t="s">
        <v>263</v>
      </c>
      <c r="E9" s="7" t="s">
        <v>265</v>
      </c>
      <c r="F9" s="8" t="s">
        <v>8</v>
      </c>
      <c r="G9" s="47">
        <v>0</v>
      </c>
      <c r="H9" s="47">
        <v>0</v>
      </c>
      <c r="I9" s="22">
        <v>0.8</v>
      </c>
      <c r="J9" s="22">
        <v>0.2</v>
      </c>
      <c r="K9" s="64">
        <f t="shared" si="0"/>
        <v>1</v>
      </c>
      <c r="L9" s="103">
        <v>0.94</v>
      </c>
      <c r="M9" s="64">
        <f>L9/K9</f>
        <v>0.94</v>
      </c>
      <c r="N9" s="23" t="s">
        <v>338</v>
      </c>
      <c r="O9" s="104">
        <f t="shared" si="1"/>
        <v>0.94</v>
      </c>
      <c r="P9" s="97">
        <f t="shared" si="2"/>
        <v>6.0000000000000053E-2</v>
      </c>
      <c r="Q9" s="46" t="s">
        <v>356</v>
      </c>
    </row>
    <row r="10" spans="1:18" ht="93" customHeight="1" x14ac:dyDescent="0.3">
      <c r="A10" s="156"/>
      <c r="B10" s="146"/>
      <c r="C10" s="50">
        <v>2</v>
      </c>
      <c r="D10" s="21" t="s">
        <v>264</v>
      </c>
      <c r="E10" s="7" t="s">
        <v>266</v>
      </c>
      <c r="F10" s="8" t="s">
        <v>8</v>
      </c>
      <c r="G10" s="47">
        <v>0</v>
      </c>
      <c r="H10" s="47">
        <v>0</v>
      </c>
      <c r="I10" s="22">
        <v>0</v>
      </c>
      <c r="J10" s="22">
        <v>1</v>
      </c>
      <c r="K10" s="64">
        <f t="shared" si="0"/>
        <v>1</v>
      </c>
      <c r="L10" s="103">
        <v>0</v>
      </c>
      <c r="M10" s="64">
        <f t="shared" si="3"/>
        <v>0</v>
      </c>
      <c r="N10" s="23" t="s">
        <v>305</v>
      </c>
      <c r="O10" s="104">
        <f t="shared" si="1"/>
        <v>0</v>
      </c>
      <c r="P10" s="97">
        <f t="shared" si="2"/>
        <v>1</v>
      </c>
      <c r="Q10" s="46" t="s">
        <v>357</v>
      </c>
    </row>
    <row r="11" spans="1:18" ht="57.75" customHeight="1" x14ac:dyDescent="0.3">
      <c r="A11" s="156"/>
      <c r="B11" s="146" t="s">
        <v>242</v>
      </c>
      <c r="C11" s="50">
        <v>1</v>
      </c>
      <c r="D11" s="48" t="s">
        <v>10</v>
      </c>
      <c r="E11" s="7" t="s">
        <v>250</v>
      </c>
      <c r="F11" s="8" t="s">
        <v>8</v>
      </c>
      <c r="G11" s="47">
        <v>0</v>
      </c>
      <c r="H11" s="47">
        <v>0.5</v>
      </c>
      <c r="I11" s="47">
        <v>0.5</v>
      </c>
      <c r="J11" s="47">
        <v>0</v>
      </c>
      <c r="K11" s="64">
        <f t="shared" si="0"/>
        <v>1</v>
      </c>
      <c r="L11" s="103">
        <v>1</v>
      </c>
      <c r="M11" s="64">
        <f t="shared" si="3"/>
        <v>1</v>
      </c>
      <c r="N11" s="23" t="s">
        <v>307</v>
      </c>
      <c r="O11" s="104">
        <f t="shared" si="1"/>
        <v>1</v>
      </c>
      <c r="P11" s="97">
        <f t="shared" si="2"/>
        <v>0</v>
      </c>
      <c r="Q11" s="46" t="s">
        <v>355</v>
      </c>
    </row>
    <row r="12" spans="1:18" ht="114.75" customHeight="1" x14ac:dyDescent="0.3">
      <c r="A12" s="156"/>
      <c r="B12" s="146"/>
      <c r="C12" s="50">
        <v>2</v>
      </c>
      <c r="D12" s="21" t="s">
        <v>11</v>
      </c>
      <c r="E12" s="7" t="s">
        <v>12</v>
      </c>
      <c r="F12" s="8" t="s">
        <v>8</v>
      </c>
      <c r="G12" s="47">
        <v>0</v>
      </c>
      <c r="H12" s="47">
        <v>0.2</v>
      </c>
      <c r="I12" s="47">
        <v>0.4</v>
      </c>
      <c r="J12" s="47">
        <v>0.4</v>
      </c>
      <c r="K12" s="64">
        <v>1</v>
      </c>
      <c r="L12" s="103">
        <v>1</v>
      </c>
      <c r="M12" s="64">
        <f t="shared" si="3"/>
        <v>1</v>
      </c>
      <c r="N12" s="23" t="s">
        <v>307</v>
      </c>
      <c r="O12" s="104">
        <f t="shared" si="1"/>
        <v>1</v>
      </c>
      <c r="P12" s="97">
        <f t="shared" si="2"/>
        <v>0</v>
      </c>
      <c r="Q12" s="46" t="s">
        <v>360</v>
      </c>
    </row>
    <row r="13" spans="1:18" ht="76.5" customHeight="1" x14ac:dyDescent="0.3">
      <c r="A13" s="156"/>
      <c r="B13" s="146" t="s">
        <v>246</v>
      </c>
      <c r="C13" s="50">
        <v>1</v>
      </c>
      <c r="D13" s="48" t="s">
        <v>13</v>
      </c>
      <c r="E13" s="7" t="s">
        <v>249</v>
      </c>
      <c r="F13" s="8" t="s">
        <v>8</v>
      </c>
      <c r="G13" s="47">
        <v>0.3</v>
      </c>
      <c r="H13" s="47">
        <v>0.7</v>
      </c>
      <c r="I13" s="47">
        <v>0</v>
      </c>
      <c r="J13" s="47">
        <v>0</v>
      </c>
      <c r="K13" s="64">
        <f t="shared" si="0"/>
        <v>1</v>
      </c>
      <c r="L13" s="103">
        <v>1</v>
      </c>
      <c r="M13" s="64">
        <f t="shared" si="3"/>
        <v>1</v>
      </c>
      <c r="N13" s="23" t="s">
        <v>307</v>
      </c>
      <c r="O13" s="104">
        <f t="shared" si="1"/>
        <v>1</v>
      </c>
      <c r="P13" s="97">
        <v>0</v>
      </c>
      <c r="Q13" s="46" t="s">
        <v>358</v>
      </c>
    </row>
    <row r="14" spans="1:18" ht="73.5" customHeight="1" x14ac:dyDescent="0.3">
      <c r="A14" s="157"/>
      <c r="B14" s="146"/>
      <c r="C14" s="50">
        <v>2</v>
      </c>
      <c r="D14" s="48" t="s">
        <v>14</v>
      </c>
      <c r="E14" s="7" t="s">
        <v>248</v>
      </c>
      <c r="F14" s="8" t="s">
        <v>8</v>
      </c>
      <c r="G14" s="47">
        <v>0</v>
      </c>
      <c r="H14" s="47">
        <v>0.3</v>
      </c>
      <c r="I14" s="47">
        <v>0.7</v>
      </c>
      <c r="J14" s="47">
        <v>0</v>
      </c>
      <c r="K14" s="64">
        <f t="shared" si="0"/>
        <v>1</v>
      </c>
      <c r="L14" s="103">
        <v>1</v>
      </c>
      <c r="M14" s="64">
        <f t="shared" si="3"/>
        <v>1</v>
      </c>
      <c r="N14" s="23" t="s">
        <v>307</v>
      </c>
      <c r="O14" s="104">
        <f t="shared" si="1"/>
        <v>1</v>
      </c>
      <c r="P14" s="97">
        <v>0</v>
      </c>
      <c r="Q14" s="46" t="s">
        <v>358</v>
      </c>
    </row>
    <row r="15" spans="1:18" ht="26.25" customHeight="1" x14ac:dyDescent="0.3"/>
  </sheetData>
  <mergeCells count="9">
    <mergeCell ref="K1:Q3"/>
    <mergeCell ref="B13:B14"/>
    <mergeCell ref="E1:J3"/>
    <mergeCell ref="C5:D5"/>
    <mergeCell ref="B6:B8"/>
    <mergeCell ref="B9:B10"/>
    <mergeCell ref="B11:B12"/>
    <mergeCell ref="A1:D3"/>
    <mergeCell ref="A6:A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743C3-F203-449E-A4BB-BBB47D0504E1}">
  <dimension ref="A1:R21"/>
  <sheetViews>
    <sheetView topLeftCell="I15" zoomScale="60" zoomScaleNormal="60" workbookViewId="0">
      <selection activeCell="K19" sqref="K19"/>
    </sheetView>
  </sheetViews>
  <sheetFormatPr baseColWidth="10" defaultRowHeight="15" x14ac:dyDescent="0.25"/>
  <cols>
    <col min="1" max="1" width="30.140625" customWidth="1"/>
    <col min="3" max="3" width="41.85546875" customWidth="1"/>
    <col min="4" max="4" width="20" style="16" customWidth="1"/>
    <col min="5" max="5" width="73" customWidth="1"/>
    <col min="6" max="6" width="70" customWidth="1"/>
    <col min="7" max="7" width="35.140625" customWidth="1"/>
    <col min="8" max="8" width="15.42578125" customWidth="1"/>
    <col min="9" max="9" width="13.85546875" customWidth="1"/>
    <col min="10" max="10" width="18" customWidth="1"/>
    <col min="11" max="11" width="20" customWidth="1"/>
    <col min="12" max="12" width="24.85546875" style="85" customWidth="1"/>
    <col min="13" max="13" width="19.42578125" customWidth="1"/>
    <col min="14" max="14" width="28.5703125" customWidth="1"/>
    <col min="15" max="15" width="64" customWidth="1"/>
    <col min="16" max="16" width="25.85546875" customWidth="1"/>
    <col min="17" max="17" width="27.85546875" customWidth="1"/>
    <col min="18" max="18" width="48.28515625" style="134" customWidth="1"/>
  </cols>
  <sheetData>
    <row r="1" spans="1:18" ht="27.75" customHeight="1" x14ac:dyDescent="0.25">
      <c r="A1" s="158"/>
      <c r="B1" s="158"/>
      <c r="C1" s="158"/>
      <c r="D1" s="159"/>
      <c r="E1" s="147" t="s">
        <v>199</v>
      </c>
      <c r="F1" s="148"/>
      <c r="G1" s="148"/>
      <c r="H1" s="148"/>
      <c r="I1" s="148"/>
      <c r="J1" s="148"/>
      <c r="K1" s="173"/>
      <c r="L1" s="167" t="s">
        <v>351</v>
      </c>
      <c r="M1" s="167"/>
      <c r="N1" s="167"/>
      <c r="O1" s="167"/>
      <c r="P1" s="167"/>
      <c r="Q1" s="167"/>
      <c r="R1" s="167"/>
    </row>
    <row r="2" spans="1:18" ht="22.5" customHeight="1" x14ac:dyDescent="0.25">
      <c r="A2" s="158"/>
      <c r="B2" s="158"/>
      <c r="C2" s="158"/>
      <c r="D2" s="159"/>
      <c r="E2" s="144"/>
      <c r="F2" s="149"/>
      <c r="G2" s="149"/>
      <c r="H2" s="149"/>
      <c r="I2" s="149"/>
      <c r="J2" s="149"/>
      <c r="K2" s="174"/>
      <c r="L2" s="167"/>
      <c r="M2" s="167"/>
      <c r="N2" s="167"/>
      <c r="O2" s="167"/>
      <c r="P2" s="167"/>
      <c r="Q2" s="167"/>
      <c r="R2" s="167"/>
    </row>
    <row r="3" spans="1:18" ht="70.5" customHeight="1" x14ac:dyDescent="0.25">
      <c r="A3" s="158"/>
      <c r="B3" s="158"/>
      <c r="C3" s="158"/>
      <c r="D3" s="159"/>
      <c r="E3" s="150"/>
      <c r="F3" s="151"/>
      <c r="G3" s="151"/>
      <c r="H3" s="151"/>
      <c r="I3" s="151"/>
      <c r="J3" s="151"/>
      <c r="K3" s="175"/>
      <c r="L3" s="167"/>
      <c r="M3" s="167"/>
      <c r="N3" s="167"/>
      <c r="O3" s="167"/>
      <c r="P3" s="167"/>
      <c r="Q3" s="167"/>
      <c r="R3" s="167"/>
    </row>
    <row r="4" spans="1:18" ht="95.25" customHeight="1" x14ac:dyDescent="0.25">
      <c r="A4" s="30" t="s">
        <v>202</v>
      </c>
      <c r="B4" s="176" t="s">
        <v>15</v>
      </c>
      <c r="C4" s="176"/>
      <c r="D4" s="176" t="s">
        <v>16</v>
      </c>
      <c r="E4" s="176"/>
      <c r="F4" s="10" t="s">
        <v>17</v>
      </c>
      <c r="G4" s="10" t="s">
        <v>18</v>
      </c>
      <c r="H4" s="10" t="s">
        <v>19</v>
      </c>
      <c r="I4" s="10" t="s">
        <v>5</v>
      </c>
      <c r="J4" s="10" t="s">
        <v>6</v>
      </c>
      <c r="K4" s="10" t="s">
        <v>7</v>
      </c>
      <c r="L4" s="5" t="s">
        <v>304</v>
      </c>
      <c r="M4" s="5" t="s">
        <v>301</v>
      </c>
      <c r="N4" s="5" t="s">
        <v>302</v>
      </c>
      <c r="O4" s="5" t="s">
        <v>303</v>
      </c>
      <c r="P4" s="5" t="s">
        <v>318</v>
      </c>
      <c r="Q4" s="5" t="s">
        <v>308</v>
      </c>
      <c r="R4" s="5" t="s">
        <v>350</v>
      </c>
    </row>
    <row r="5" spans="1:18" ht="75" customHeight="1" x14ac:dyDescent="0.25">
      <c r="A5" s="160" t="s">
        <v>203</v>
      </c>
      <c r="B5" s="168">
        <v>1</v>
      </c>
      <c r="C5" s="177" t="s">
        <v>20</v>
      </c>
      <c r="D5" s="11">
        <v>1</v>
      </c>
      <c r="E5" s="12" t="s">
        <v>21</v>
      </c>
      <c r="F5" s="31" t="s">
        <v>22</v>
      </c>
      <c r="G5" s="90" t="s">
        <v>23</v>
      </c>
      <c r="H5" s="13">
        <v>0.25</v>
      </c>
      <c r="I5" s="13">
        <v>0.25</v>
      </c>
      <c r="J5" s="13">
        <v>0.25</v>
      </c>
      <c r="K5" s="13">
        <v>0.25</v>
      </c>
      <c r="L5" s="86">
        <f>H5+I5+J5+K5</f>
        <v>1</v>
      </c>
      <c r="M5" s="105">
        <v>0.75</v>
      </c>
      <c r="N5" s="94">
        <f>M5/L5</f>
        <v>0.75</v>
      </c>
      <c r="O5" s="95" t="s">
        <v>309</v>
      </c>
      <c r="P5" s="105">
        <f>M5</f>
        <v>0.75</v>
      </c>
      <c r="Q5" s="98">
        <f>L5-P5</f>
        <v>0.25</v>
      </c>
      <c r="R5" s="133" t="s">
        <v>358</v>
      </c>
    </row>
    <row r="6" spans="1:18" ht="95.25" customHeight="1" x14ac:dyDescent="0.25">
      <c r="A6" s="161"/>
      <c r="B6" s="169"/>
      <c r="C6" s="178"/>
      <c r="D6" s="11">
        <v>2</v>
      </c>
      <c r="E6" s="14" t="s">
        <v>24</v>
      </c>
      <c r="F6" s="36" t="s">
        <v>25</v>
      </c>
      <c r="G6" s="90" t="s">
        <v>23</v>
      </c>
      <c r="H6" s="37">
        <v>0.25</v>
      </c>
      <c r="I6" s="37">
        <v>0.25</v>
      </c>
      <c r="J6" s="37">
        <v>0.25</v>
      </c>
      <c r="K6" s="37">
        <v>0.25</v>
      </c>
      <c r="L6" s="86">
        <f t="shared" ref="L6:L21" si="0">H6+I6+J6+K6</f>
        <v>1</v>
      </c>
      <c r="M6" s="105">
        <v>0.75</v>
      </c>
      <c r="N6" s="94">
        <f t="shared" ref="N6:N7" si="1">M6/L6</f>
        <v>0.75</v>
      </c>
      <c r="O6" s="95" t="s">
        <v>309</v>
      </c>
      <c r="P6" s="105">
        <f t="shared" ref="P6:P7" si="2">M6</f>
        <v>0.75</v>
      </c>
      <c r="Q6" s="98">
        <f t="shared" ref="Q6:Q7" si="3">L6-P6</f>
        <v>0.25</v>
      </c>
      <c r="R6" s="133" t="s">
        <v>358</v>
      </c>
    </row>
    <row r="7" spans="1:18" ht="86.25" customHeight="1" x14ac:dyDescent="0.25">
      <c r="A7" s="161"/>
      <c r="B7" s="170"/>
      <c r="C7" s="179"/>
      <c r="D7" s="11">
        <v>3</v>
      </c>
      <c r="E7" s="15" t="s">
        <v>26</v>
      </c>
      <c r="F7" s="38" t="s">
        <v>213</v>
      </c>
      <c r="G7" s="90" t="s">
        <v>23</v>
      </c>
      <c r="H7" s="37">
        <v>0</v>
      </c>
      <c r="I7" s="37">
        <v>0.3</v>
      </c>
      <c r="J7" s="37">
        <v>0.4</v>
      </c>
      <c r="K7" s="37">
        <v>0.3</v>
      </c>
      <c r="L7" s="86">
        <f t="shared" si="0"/>
        <v>1</v>
      </c>
      <c r="M7" s="105">
        <v>0.7</v>
      </c>
      <c r="N7" s="94">
        <f t="shared" si="1"/>
        <v>0.7</v>
      </c>
      <c r="O7" s="95" t="s">
        <v>310</v>
      </c>
      <c r="P7" s="105">
        <f t="shared" si="2"/>
        <v>0.7</v>
      </c>
      <c r="Q7" s="98">
        <f t="shared" si="3"/>
        <v>0.30000000000000004</v>
      </c>
      <c r="R7" s="133" t="s">
        <v>358</v>
      </c>
    </row>
    <row r="8" spans="1:18" ht="63.75" customHeight="1" x14ac:dyDescent="0.25">
      <c r="A8" s="161"/>
      <c r="B8" s="168">
        <v>2</v>
      </c>
      <c r="C8" s="172" t="s">
        <v>27</v>
      </c>
      <c r="D8" s="11">
        <v>1</v>
      </c>
      <c r="E8" s="12" t="s">
        <v>28</v>
      </c>
      <c r="F8" s="38" t="s">
        <v>29</v>
      </c>
      <c r="G8" s="91" t="s">
        <v>30</v>
      </c>
      <c r="H8" s="39">
        <v>0.25</v>
      </c>
      <c r="I8" s="39">
        <v>0.25</v>
      </c>
      <c r="J8" s="39">
        <v>0.25</v>
      </c>
      <c r="K8" s="39">
        <v>0.25</v>
      </c>
      <c r="L8" s="86">
        <f t="shared" si="0"/>
        <v>1</v>
      </c>
      <c r="M8" s="105">
        <v>0.75</v>
      </c>
      <c r="N8" s="86">
        <v>0.75</v>
      </c>
      <c r="O8" s="95" t="s">
        <v>309</v>
      </c>
      <c r="P8" s="105">
        <v>0.75</v>
      </c>
      <c r="Q8" s="98">
        <v>0.25</v>
      </c>
      <c r="R8" s="133" t="s">
        <v>372</v>
      </c>
    </row>
    <row r="9" spans="1:18" ht="72" customHeight="1" x14ac:dyDescent="0.25">
      <c r="A9" s="161"/>
      <c r="B9" s="170"/>
      <c r="C9" s="172"/>
      <c r="D9" s="11">
        <v>2</v>
      </c>
      <c r="E9" s="12" t="s">
        <v>31</v>
      </c>
      <c r="F9" s="38" t="s">
        <v>32</v>
      </c>
      <c r="G9" s="91" t="s">
        <v>30</v>
      </c>
      <c r="H9" s="39">
        <v>0.25</v>
      </c>
      <c r="I9" s="39">
        <v>0.25</v>
      </c>
      <c r="J9" s="39">
        <v>0.25</v>
      </c>
      <c r="K9" s="39">
        <v>0.25</v>
      </c>
      <c r="L9" s="86">
        <f t="shared" si="0"/>
        <v>1</v>
      </c>
      <c r="M9" s="105">
        <v>0.75</v>
      </c>
      <c r="N9" s="86">
        <v>0.75</v>
      </c>
      <c r="O9" s="95" t="s">
        <v>309</v>
      </c>
      <c r="P9" s="105">
        <v>0.75</v>
      </c>
      <c r="Q9" s="98">
        <v>0.25</v>
      </c>
      <c r="R9" s="133" t="s">
        <v>373</v>
      </c>
    </row>
    <row r="10" spans="1:18" ht="73.5" customHeight="1" x14ac:dyDescent="0.25">
      <c r="A10" s="161"/>
      <c r="B10" s="11">
        <v>3</v>
      </c>
      <c r="C10" s="12" t="s">
        <v>33</v>
      </c>
      <c r="D10" s="11">
        <v>1</v>
      </c>
      <c r="E10" s="12" t="s">
        <v>34</v>
      </c>
      <c r="F10" s="38" t="s">
        <v>35</v>
      </c>
      <c r="G10" s="91" t="s">
        <v>30</v>
      </c>
      <c r="H10" s="39">
        <v>0.25</v>
      </c>
      <c r="I10" s="39">
        <v>0.25</v>
      </c>
      <c r="J10" s="39">
        <v>0.25</v>
      </c>
      <c r="K10" s="39">
        <v>0.25</v>
      </c>
      <c r="L10" s="86">
        <f t="shared" si="0"/>
        <v>1</v>
      </c>
      <c r="M10" s="105">
        <v>0.75</v>
      </c>
      <c r="N10" s="86">
        <v>0.75</v>
      </c>
      <c r="O10" s="95" t="s">
        <v>309</v>
      </c>
      <c r="P10" s="105">
        <v>0.75</v>
      </c>
      <c r="Q10" s="98">
        <v>0.25</v>
      </c>
      <c r="R10" s="133" t="s">
        <v>374</v>
      </c>
    </row>
    <row r="11" spans="1:18" ht="72" customHeight="1" x14ac:dyDescent="0.25">
      <c r="A11" s="161"/>
      <c r="B11" s="11">
        <v>4</v>
      </c>
      <c r="C11" s="12" t="s">
        <v>36</v>
      </c>
      <c r="D11" s="11">
        <v>1</v>
      </c>
      <c r="E11" s="12" t="s">
        <v>37</v>
      </c>
      <c r="F11" s="38" t="s">
        <v>214</v>
      </c>
      <c r="G11" s="91" t="s">
        <v>30</v>
      </c>
      <c r="H11" s="39">
        <v>0.25</v>
      </c>
      <c r="I11" s="39">
        <v>0.25</v>
      </c>
      <c r="J11" s="39">
        <v>0.25</v>
      </c>
      <c r="K11" s="39">
        <v>0.25</v>
      </c>
      <c r="L11" s="86">
        <f t="shared" si="0"/>
        <v>1</v>
      </c>
      <c r="M11" s="105">
        <v>0.75</v>
      </c>
      <c r="N11" s="86">
        <v>0.75</v>
      </c>
      <c r="O11" s="95" t="s">
        <v>309</v>
      </c>
      <c r="P11" s="105">
        <v>0.75</v>
      </c>
      <c r="Q11" s="98">
        <v>0.25</v>
      </c>
      <c r="R11" s="133" t="s">
        <v>375</v>
      </c>
    </row>
    <row r="12" spans="1:18" ht="71.25" customHeight="1" x14ac:dyDescent="0.25">
      <c r="A12" s="161"/>
      <c r="B12" s="71">
        <v>5</v>
      </c>
      <c r="C12" s="72" t="s">
        <v>38</v>
      </c>
      <c r="D12" s="71">
        <v>1</v>
      </c>
      <c r="E12" s="72" t="s">
        <v>39</v>
      </c>
      <c r="F12" s="38" t="s">
        <v>256</v>
      </c>
      <c r="G12" s="91" t="s">
        <v>30</v>
      </c>
      <c r="H12" s="39">
        <v>0.25</v>
      </c>
      <c r="I12" s="39">
        <v>0.25</v>
      </c>
      <c r="J12" s="39">
        <v>0.25</v>
      </c>
      <c r="K12" s="39">
        <v>0.25</v>
      </c>
      <c r="L12" s="86">
        <f t="shared" si="0"/>
        <v>1</v>
      </c>
      <c r="M12" s="105">
        <v>0.75</v>
      </c>
      <c r="N12" s="86">
        <v>0.75</v>
      </c>
      <c r="O12" s="95" t="s">
        <v>309</v>
      </c>
      <c r="P12" s="105">
        <v>0.75</v>
      </c>
      <c r="Q12" s="98">
        <v>0.25</v>
      </c>
      <c r="R12" s="133" t="s">
        <v>376</v>
      </c>
    </row>
    <row r="13" spans="1:18" ht="68.25" customHeight="1" x14ac:dyDescent="0.25">
      <c r="A13" s="161"/>
      <c r="B13" s="168">
        <v>6</v>
      </c>
      <c r="C13" s="172" t="s">
        <v>40</v>
      </c>
      <c r="D13" s="11">
        <v>1</v>
      </c>
      <c r="E13" s="12" t="s">
        <v>41</v>
      </c>
      <c r="F13" s="38" t="s">
        <v>42</v>
      </c>
      <c r="G13" s="91" t="s">
        <v>30</v>
      </c>
      <c r="H13" s="39">
        <v>1</v>
      </c>
      <c r="I13" s="39">
        <v>0</v>
      </c>
      <c r="J13" s="39">
        <v>0</v>
      </c>
      <c r="K13" s="39">
        <v>0</v>
      </c>
      <c r="L13" s="86">
        <f t="shared" si="0"/>
        <v>1</v>
      </c>
      <c r="M13" s="105">
        <v>1</v>
      </c>
      <c r="N13" s="86">
        <v>1</v>
      </c>
      <c r="O13" s="95" t="s">
        <v>339</v>
      </c>
      <c r="P13" s="105">
        <v>1</v>
      </c>
      <c r="Q13" s="98">
        <v>0</v>
      </c>
      <c r="R13" s="133" t="s">
        <v>358</v>
      </c>
    </row>
    <row r="14" spans="1:18" ht="79.5" customHeight="1" x14ac:dyDescent="0.25">
      <c r="A14" s="161"/>
      <c r="B14" s="169"/>
      <c r="C14" s="172"/>
      <c r="D14" s="34">
        <v>2</v>
      </c>
      <c r="E14" s="52" t="s">
        <v>43</v>
      </c>
      <c r="F14" s="38" t="s">
        <v>215</v>
      </c>
      <c r="G14" s="91" t="s">
        <v>30</v>
      </c>
      <c r="H14" s="39">
        <v>0.25</v>
      </c>
      <c r="I14" s="39">
        <v>0.25</v>
      </c>
      <c r="J14" s="39">
        <v>0.25</v>
      </c>
      <c r="K14" s="39">
        <v>0.25</v>
      </c>
      <c r="L14" s="86">
        <f t="shared" si="0"/>
        <v>1</v>
      </c>
      <c r="M14" s="105">
        <v>0.75</v>
      </c>
      <c r="N14" s="86">
        <v>0.75</v>
      </c>
      <c r="O14" s="95" t="s">
        <v>309</v>
      </c>
      <c r="P14" s="105">
        <v>0.75</v>
      </c>
      <c r="Q14" s="98">
        <v>0.25</v>
      </c>
      <c r="R14" s="133" t="s">
        <v>358</v>
      </c>
    </row>
    <row r="15" spans="1:18" ht="75.75" customHeight="1" x14ac:dyDescent="0.25">
      <c r="A15" s="161"/>
      <c r="B15" s="168">
        <v>7</v>
      </c>
      <c r="C15" s="171" t="s">
        <v>44</v>
      </c>
      <c r="D15" s="11">
        <v>1</v>
      </c>
      <c r="E15" s="12" t="s">
        <v>45</v>
      </c>
      <c r="F15" s="40" t="s">
        <v>46</v>
      </c>
      <c r="G15" s="92" t="s">
        <v>47</v>
      </c>
      <c r="H15" s="37">
        <v>0.25</v>
      </c>
      <c r="I15" s="37">
        <v>0.25</v>
      </c>
      <c r="J15" s="37">
        <v>0.25</v>
      </c>
      <c r="K15" s="37">
        <v>0.25</v>
      </c>
      <c r="L15" s="86">
        <f t="shared" si="0"/>
        <v>1</v>
      </c>
      <c r="M15" s="105">
        <v>0.75</v>
      </c>
      <c r="N15" s="86">
        <v>0.75</v>
      </c>
      <c r="O15" s="95" t="s">
        <v>309</v>
      </c>
      <c r="P15" s="105">
        <v>0.75</v>
      </c>
      <c r="Q15" s="98">
        <v>0.25</v>
      </c>
      <c r="R15" s="133" t="s">
        <v>358</v>
      </c>
    </row>
    <row r="16" spans="1:18" ht="60" customHeight="1" x14ac:dyDescent="0.25">
      <c r="A16" s="161"/>
      <c r="B16" s="169"/>
      <c r="C16" s="171"/>
      <c r="D16" s="11">
        <v>2</v>
      </c>
      <c r="E16" s="12" t="s">
        <v>48</v>
      </c>
      <c r="F16" s="40" t="s">
        <v>49</v>
      </c>
      <c r="G16" s="92" t="s">
        <v>47</v>
      </c>
      <c r="H16" s="37">
        <v>0.25</v>
      </c>
      <c r="I16" s="37">
        <v>0.25</v>
      </c>
      <c r="J16" s="37">
        <v>0.25</v>
      </c>
      <c r="K16" s="37">
        <v>0.25</v>
      </c>
      <c r="L16" s="86">
        <f t="shared" si="0"/>
        <v>1</v>
      </c>
      <c r="M16" s="105">
        <v>0.75</v>
      </c>
      <c r="N16" s="86">
        <v>0.75</v>
      </c>
      <c r="O16" s="95" t="s">
        <v>309</v>
      </c>
      <c r="P16" s="105">
        <v>0.75</v>
      </c>
      <c r="Q16" s="98">
        <v>0.25</v>
      </c>
      <c r="R16" s="133" t="s">
        <v>358</v>
      </c>
    </row>
    <row r="17" spans="1:18" ht="88.5" customHeight="1" x14ac:dyDescent="0.25">
      <c r="A17" s="161"/>
      <c r="B17" s="170"/>
      <c r="C17" s="171"/>
      <c r="D17" s="11">
        <v>3</v>
      </c>
      <c r="E17" s="12" t="s">
        <v>50</v>
      </c>
      <c r="F17" s="40" t="s">
        <v>51</v>
      </c>
      <c r="G17" s="92" t="s">
        <v>47</v>
      </c>
      <c r="H17" s="37">
        <v>0</v>
      </c>
      <c r="I17" s="37">
        <v>0.3</v>
      </c>
      <c r="J17" s="37">
        <v>0.4</v>
      </c>
      <c r="K17" s="37">
        <v>0.3</v>
      </c>
      <c r="L17" s="86">
        <f t="shared" si="0"/>
        <v>1</v>
      </c>
      <c r="M17" s="105">
        <v>0.7</v>
      </c>
      <c r="N17" s="86">
        <v>0.7</v>
      </c>
      <c r="O17" s="95" t="s">
        <v>309</v>
      </c>
      <c r="P17" s="105">
        <v>0.7</v>
      </c>
      <c r="Q17" s="98">
        <v>0.3</v>
      </c>
      <c r="R17" s="133" t="s">
        <v>358</v>
      </c>
    </row>
    <row r="18" spans="1:18" ht="77.25" customHeight="1" x14ac:dyDescent="0.25">
      <c r="A18" s="161"/>
      <c r="B18" s="163">
        <v>8</v>
      </c>
      <c r="C18" s="165" t="s">
        <v>52</v>
      </c>
      <c r="D18" s="6">
        <v>1</v>
      </c>
      <c r="E18" s="12" t="s">
        <v>53</v>
      </c>
      <c r="F18" s="40" t="s">
        <v>54</v>
      </c>
      <c r="G18" s="93" t="s">
        <v>55</v>
      </c>
      <c r="H18" s="37">
        <v>0.1</v>
      </c>
      <c r="I18" s="37">
        <v>0.35</v>
      </c>
      <c r="J18" s="37">
        <v>0.35</v>
      </c>
      <c r="K18" s="37">
        <v>0.2</v>
      </c>
      <c r="L18" s="86">
        <f t="shared" si="0"/>
        <v>1</v>
      </c>
      <c r="M18" s="105">
        <v>0.8</v>
      </c>
      <c r="N18" s="86">
        <v>0.8</v>
      </c>
      <c r="O18" s="95" t="s">
        <v>311</v>
      </c>
      <c r="P18" s="105">
        <v>0.8</v>
      </c>
      <c r="Q18" s="98">
        <f>L18-P18</f>
        <v>0.19999999999999996</v>
      </c>
      <c r="R18" s="133" t="s">
        <v>377</v>
      </c>
    </row>
    <row r="19" spans="1:18" ht="65.25" customHeight="1" x14ac:dyDescent="0.25">
      <c r="A19" s="161"/>
      <c r="B19" s="164"/>
      <c r="C19" s="166"/>
      <c r="D19" s="6">
        <v>2</v>
      </c>
      <c r="E19" s="12" t="s">
        <v>56</v>
      </c>
      <c r="F19" s="40" t="s">
        <v>57</v>
      </c>
      <c r="G19" s="93" t="s">
        <v>55</v>
      </c>
      <c r="H19" s="37">
        <v>0.39</v>
      </c>
      <c r="I19" s="37">
        <v>0.22</v>
      </c>
      <c r="J19" s="37">
        <v>0.22</v>
      </c>
      <c r="K19" s="37">
        <v>0.17</v>
      </c>
      <c r="L19" s="86">
        <f t="shared" si="0"/>
        <v>1</v>
      </c>
      <c r="M19" s="105">
        <v>0.83</v>
      </c>
      <c r="N19" s="86">
        <v>0.83</v>
      </c>
      <c r="O19" s="95" t="s">
        <v>312</v>
      </c>
      <c r="P19" s="105">
        <v>0.83</v>
      </c>
      <c r="Q19" s="98">
        <f t="shared" ref="Q19:Q21" si="4">L19-P19</f>
        <v>0.17000000000000004</v>
      </c>
      <c r="R19" s="133" t="s">
        <v>378</v>
      </c>
    </row>
    <row r="20" spans="1:18" ht="72.75" customHeight="1" x14ac:dyDescent="0.25">
      <c r="A20" s="161"/>
      <c r="B20" s="163">
        <v>9</v>
      </c>
      <c r="C20" s="165" t="s">
        <v>58</v>
      </c>
      <c r="D20" s="6">
        <v>1</v>
      </c>
      <c r="E20" s="12" t="s">
        <v>59</v>
      </c>
      <c r="F20" s="40" t="s">
        <v>60</v>
      </c>
      <c r="G20" s="93" t="s">
        <v>55</v>
      </c>
      <c r="H20" s="37">
        <v>1</v>
      </c>
      <c r="I20" s="37">
        <v>0</v>
      </c>
      <c r="J20" s="37">
        <v>0</v>
      </c>
      <c r="K20" s="37">
        <v>0</v>
      </c>
      <c r="L20" s="86">
        <f t="shared" si="0"/>
        <v>1</v>
      </c>
      <c r="M20" s="105">
        <v>1</v>
      </c>
      <c r="N20" s="86">
        <v>1</v>
      </c>
      <c r="O20" s="95" t="s">
        <v>313</v>
      </c>
      <c r="P20" s="105">
        <v>1</v>
      </c>
      <c r="Q20" s="98">
        <f t="shared" si="4"/>
        <v>0</v>
      </c>
      <c r="R20" s="133" t="s">
        <v>358</v>
      </c>
    </row>
    <row r="21" spans="1:18" ht="92.25" customHeight="1" x14ac:dyDescent="0.25">
      <c r="A21" s="162"/>
      <c r="B21" s="164"/>
      <c r="C21" s="166"/>
      <c r="D21" s="6">
        <v>2</v>
      </c>
      <c r="E21" s="12" t="s">
        <v>61</v>
      </c>
      <c r="F21" s="32" t="s">
        <v>62</v>
      </c>
      <c r="G21" s="93" t="s">
        <v>55</v>
      </c>
      <c r="H21" s="13">
        <v>0.25</v>
      </c>
      <c r="I21" s="13">
        <v>0.25</v>
      </c>
      <c r="J21" s="13">
        <v>0.25</v>
      </c>
      <c r="K21" s="13">
        <v>0.25</v>
      </c>
      <c r="L21" s="86">
        <f t="shared" si="0"/>
        <v>1</v>
      </c>
      <c r="M21" s="105">
        <v>0.75</v>
      </c>
      <c r="N21" s="86">
        <v>0.75</v>
      </c>
      <c r="O21" s="95" t="s">
        <v>309</v>
      </c>
      <c r="P21" s="105">
        <v>0.75</v>
      </c>
      <c r="Q21" s="98">
        <f t="shared" si="4"/>
        <v>0.25</v>
      </c>
      <c r="R21" s="133" t="s">
        <v>379</v>
      </c>
    </row>
  </sheetData>
  <mergeCells count="18">
    <mergeCell ref="L1:R3"/>
    <mergeCell ref="B15:B17"/>
    <mergeCell ref="C15:C17"/>
    <mergeCell ref="B8:B9"/>
    <mergeCell ref="C8:C9"/>
    <mergeCell ref="B13:B14"/>
    <mergeCell ref="C13:C14"/>
    <mergeCell ref="E1:K3"/>
    <mergeCell ref="B4:C4"/>
    <mergeCell ref="D4:E4"/>
    <mergeCell ref="B5:B7"/>
    <mergeCell ref="C5:C7"/>
    <mergeCell ref="A1:D3"/>
    <mergeCell ref="A5:A21"/>
    <mergeCell ref="B18:B19"/>
    <mergeCell ref="C18:C19"/>
    <mergeCell ref="B20:B21"/>
    <mergeCell ref="C20:C21"/>
  </mergeCells>
  <pageMargins left="0.7" right="0.7" top="0.75" bottom="0.75" header="0.3" footer="0.3"/>
  <pageSetup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E85D5-EF2C-4D7E-9F68-BC28C86A3328}">
  <dimension ref="A1:Q37"/>
  <sheetViews>
    <sheetView topLeftCell="H1" zoomScale="60" zoomScaleNormal="60" workbookViewId="0">
      <selection activeCell="Q5" sqref="Q5"/>
    </sheetView>
  </sheetViews>
  <sheetFormatPr baseColWidth="10" defaultRowHeight="16.5" x14ac:dyDescent="0.3"/>
  <cols>
    <col min="1" max="1" width="44.140625" style="1" customWidth="1"/>
    <col min="2" max="2" width="45.28515625" style="1" customWidth="1"/>
    <col min="3" max="3" width="7.42578125" style="1" customWidth="1"/>
    <col min="4" max="4" width="62.5703125" style="1" customWidth="1"/>
    <col min="5" max="5" width="57.28515625" style="1" customWidth="1"/>
    <col min="6" max="6" width="37.28515625" style="1" customWidth="1"/>
    <col min="7" max="7" width="28.42578125" style="1" customWidth="1"/>
    <col min="8" max="8" width="25.28515625" style="1" customWidth="1"/>
    <col min="9" max="10" width="24.28515625" style="1" customWidth="1"/>
    <col min="11" max="11" width="27.140625" style="1" customWidth="1"/>
    <col min="12" max="12" width="23.140625" style="1" customWidth="1"/>
    <col min="13" max="13" width="27.85546875" style="1" customWidth="1"/>
    <col min="14" max="14" width="60.140625" style="1" customWidth="1"/>
    <col min="15" max="15" width="25.28515625" style="1" customWidth="1"/>
    <col min="16" max="16" width="21.85546875" style="1" customWidth="1"/>
    <col min="17" max="17" width="55" style="132" customWidth="1"/>
    <col min="18" max="16384" width="11.42578125" style="1"/>
  </cols>
  <sheetData>
    <row r="1" spans="1:17" ht="27.75" customHeight="1" x14ac:dyDescent="0.3">
      <c r="A1" s="190"/>
      <c r="B1" s="191"/>
      <c r="C1" s="192"/>
      <c r="D1" s="147" t="s">
        <v>63</v>
      </c>
      <c r="E1" s="148"/>
      <c r="F1" s="148"/>
      <c r="G1" s="148"/>
      <c r="H1" s="148"/>
      <c r="I1" s="148"/>
      <c r="J1" s="173"/>
      <c r="K1" s="185" t="s">
        <v>351</v>
      </c>
      <c r="L1" s="186"/>
      <c r="M1" s="186"/>
      <c r="N1" s="186"/>
      <c r="O1" s="186"/>
      <c r="P1" s="186"/>
      <c r="Q1" s="186"/>
    </row>
    <row r="2" spans="1:17" ht="22.5" customHeight="1" x14ac:dyDescent="0.3">
      <c r="A2" s="193"/>
      <c r="B2" s="194"/>
      <c r="C2" s="154"/>
      <c r="D2" s="144"/>
      <c r="E2" s="149"/>
      <c r="F2" s="149"/>
      <c r="G2" s="149"/>
      <c r="H2" s="149"/>
      <c r="I2" s="149"/>
      <c r="J2" s="174"/>
      <c r="K2" s="185"/>
      <c r="L2" s="186"/>
      <c r="M2" s="186"/>
      <c r="N2" s="186"/>
      <c r="O2" s="186"/>
      <c r="P2" s="186"/>
      <c r="Q2" s="186"/>
    </row>
    <row r="3" spans="1:17" ht="20.25" customHeight="1" x14ac:dyDescent="0.3">
      <c r="A3" s="195"/>
      <c r="B3" s="196"/>
      <c r="C3" s="197"/>
      <c r="D3" s="150"/>
      <c r="E3" s="151"/>
      <c r="F3" s="151"/>
      <c r="G3" s="151"/>
      <c r="H3" s="151"/>
      <c r="I3" s="151"/>
      <c r="J3" s="175"/>
      <c r="K3" s="185"/>
      <c r="L3" s="186"/>
      <c r="M3" s="186"/>
      <c r="N3" s="186"/>
      <c r="O3" s="186"/>
      <c r="P3" s="186"/>
      <c r="Q3" s="186"/>
    </row>
    <row r="5" spans="1:17" ht="87" customHeight="1" x14ac:dyDescent="0.3">
      <c r="A5" s="29" t="s">
        <v>200</v>
      </c>
      <c r="B5" s="2" t="s">
        <v>0</v>
      </c>
      <c r="C5" s="152" t="s">
        <v>1</v>
      </c>
      <c r="D5" s="152"/>
      <c r="E5" s="4" t="s">
        <v>2</v>
      </c>
      <c r="F5" s="3" t="s">
        <v>3</v>
      </c>
      <c r="G5" s="5" t="s">
        <v>4</v>
      </c>
      <c r="H5" s="5" t="s">
        <v>5</v>
      </c>
      <c r="I5" s="5" t="s">
        <v>6</v>
      </c>
      <c r="J5" s="5" t="s">
        <v>7</v>
      </c>
      <c r="K5" s="5" t="s">
        <v>304</v>
      </c>
      <c r="L5" s="5" t="s">
        <v>301</v>
      </c>
      <c r="M5" s="5" t="s">
        <v>302</v>
      </c>
      <c r="N5" s="5" t="s">
        <v>303</v>
      </c>
      <c r="O5" s="5" t="s">
        <v>318</v>
      </c>
      <c r="P5" s="5" t="s">
        <v>308</v>
      </c>
      <c r="Q5" s="5" t="s">
        <v>350</v>
      </c>
    </row>
    <row r="6" spans="1:17" ht="54" customHeight="1" x14ac:dyDescent="0.3">
      <c r="A6" s="180" t="s">
        <v>203</v>
      </c>
      <c r="B6" s="187" t="s">
        <v>217</v>
      </c>
      <c r="C6" s="24">
        <v>1</v>
      </c>
      <c r="D6" s="61" t="s">
        <v>218</v>
      </c>
      <c r="E6" s="44" t="s">
        <v>221</v>
      </c>
      <c r="F6" s="8" t="s">
        <v>64</v>
      </c>
      <c r="G6" s="43">
        <v>0.1</v>
      </c>
      <c r="H6" s="43">
        <v>0.5</v>
      </c>
      <c r="I6" s="43">
        <v>0.4</v>
      </c>
      <c r="J6" s="43">
        <v>0</v>
      </c>
      <c r="K6" s="64">
        <f>G6+H6+I6+J6</f>
        <v>1</v>
      </c>
      <c r="L6" s="102">
        <f>G6+H6+I6</f>
        <v>1</v>
      </c>
      <c r="M6" s="64">
        <f>L6/K6</f>
        <v>1</v>
      </c>
      <c r="N6" s="23" t="s">
        <v>314</v>
      </c>
      <c r="O6" s="102">
        <f>M6</f>
        <v>1</v>
      </c>
      <c r="P6" s="97">
        <f>K6-O6</f>
        <v>0</v>
      </c>
      <c r="Q6" s="131" t="s">
        <v>358</v>
      </c>
    </row>
    <row r="7" spans="1:17" ht="58.5" customHeight="1" x14ac:dyDescent="0.3">
      <c r="A7" s="181"/>
      <c r="B7" s="188"/>
      <c r="C7" s="24">
        <v>2</v>
      </c>
      <c r="D7" s="61" t="s">
        <v>219</v>
      </c>
      <c r="E7" s="44" t="s">
        <v>253</v>
      </c>
      <c r="F7" s="8" t="s">
        <v>64</v>
      </c>
      <c r="G7" s="43">
        <v>0.1</v>
      </c>
      <c r="H7" s="43">
        <v>0.5</v>
      </c>
      <c r="I7" s="43">
        <v>0.4</v>
      </c>
      <c r="J7" s="42">
        <v>0</v>
      </c>
      <c r="K7" s="64">
        <f t="shared" ref="K7:K37" si="0">G7+H7+I7+J7</f>
        <v>1</v>
      </c>
      <c r="L7" s="102">
        <f t="shared" ref="L7:L18" si="1">G7+H7+I7</f>
        <v>1</v>
      </c>
      <c r="M7" s="64">
        <f t="shared" ref="M7:M18" si="2">L7/K7</f>
        <v>1</v>
      </c>
      <c r="N7" s="23" t="s">
        <v>314</v>
      </c>
      <c r="O7" s="102">
        <f t="shared" ref="O7:O18" si="3">M7</f>
        <v>1</v>
      </c>
      <c r="P7" s="97">
        <f t="shared" ref="P7:P18" si="4">K7-O7</f>
        <v>0</v>
      </c>
      <c r="Q7" s="131" t="s">
        <v>358</v>
      </c>
    </row>
    <row r="8" spans="1:17" ht="81.75" customHeight="1" x14ac:dyDescent="0.3">
      <c r="A8" s="181"/>
      <c r="B8" s="189"/>
      <c r="C8" s="24">
        <v>3</v>
      </c>
      <c r="D8" s="61" t="s">
        <v>220</v>
      </c>
      <c r="E8" s="44" t="s">
        <v>222</v>
      </c>
      <c r="F8" s="8" t="s">
        <v>64</v>
      </c>
      <c r="G8" s="43">
        <v>0</v>
      </c>
      <c r="H8" s="43">
        <v>0</v>
      </c>
      <c r="I8" s="43">
        <v>0</v>
      </c>
      <c r="J8" s="43">
        <v>1</v>
      </c>
      <c r="K8" s="64">
        <f t="shared" si="0"/>
        <v>1</v>
      </c>
      <c r="L8" s="102">
        <f t="shared" si="1"/>
        <v>0</v>
      </c>
      <c r="M8" s="64">
        <f t="shared" si="2"/>
        <v>0</v>
      </c>
      <c r="N8" s="23" t="s">
        <v>315</v>
      </c>
      <c r="O8" s="102">
        <f t="shared" si="3"/>
        <v>0</v>
      </c>
      <c r="P8" s="97">
        <f t="shared" si="4"/>
        <v>1</v>
      </c>
      <c r="Q8" s="131" t="s">
        <v>361</v>
      </c>
    </row>
    <row r="9" spans="1:17" ht="48.75" customHeight="1" x14ac:dyDescent="0.3">
      <c r="A9" s="181"/>
      <c r="B9" s="187" t="s">
        <v>67</v>
      </c>
      <c r="C9" s="24">
        <v>1</v>
      </c>
      <c r="D9" s="48" t="s">
        <v>68</v>
      </c>
      <c r="E9" s="25" t="s">
        <v>259</v>
      </c>
      <c r="F9" s="8" t="s">
        <v>64</v>
      </c>
      <c r="G9" s="35">
        <v>1</v>
      </c>
      <c r="H9" s="9">
        <v>0</v>
      </c>
      <c r="I9" s="9">
        <v>0</v>
      </c>
      <c r="J9" s="9">
        <v>0</v>
      </c>
      <c r="K9" s="64">
        <f t="shared" si="0"/>
        <v>1</v>
      </c>
      <c r="L9" s="102">
        <f t="shared" si="1"/>
        <v>1</v>
      </c>
      <c r="M9" s="64">
        <f t="shared" si="2"/>
        <v>1</v>
      </c>
      <c r="N9" s="23" t="s">
        <v>314</v>
      </c>
      <c r="O9" s="102">
        <f t="shared" si="3"/>
        <v>1</v>
      </c>
      <c r="P9" s="97">
        <f t="shared" si="4"/>
        <v>0</v>
      </c>
      <c r="Q9" s="131" t="s">
        <v>358</v>
      </c>
    </row>
    <row r="10" spans="1:17" ht="72.75" customHeight="1" x14ac:dyDescent="0.3">
      <c r="A10" s="181"/>
      <c r="B10" s="188"/>
      <c r="C10" s="24">
        <v>2</v>
      </c>
      <c r="D10" s="48" t="s">
        <v>69</v>
      </c>
      <c r="E10" s="25" t="s">
        <v>70</v>
      </c>
      <c r="F10" s="8" t="s">
        <v>64</v>
      </c>
      <c r="G10" s="35">
        <v>1</v>
      </c>
      <c r="H10" s="9">
        <v>0</v>
      </c>
      <c r="I10" s="9">
        <v>0</v>
      </c>
      <c r="J10" s="9">
        <v>0</v>
      </c>
      <c r="K10" s="64">
        <f t="shared" si="0"/>
        <v>1</v>
      </c>
      <c r="L10" s="102">
        <f t="shared" si="1"/>
        <v>1</v>
      </c>
      <c r="M10" s="64">
        <f t="shared" si="2"/>
        <v>1</v>
      </c>
      <c r="N10" s="23" t="s">
        <v>314</v>
      </c>
      <c r="O10" s="102">
        <f t="shared" si="3"/>
        <v>1</v>
      </c>
      <c r="P10" s="97">
        <f t="shared" si="4"/>
        <v>0</v>
      </c>
      <c r="Q10" s="131" t="s">
        <v>358</v>
      </c>
    </row>
    <row r="11" spans="1:17" ht="86.25" customHeight="1" x14ac:dyDescent="0.3">
      <c r="A11" s="181"/>
      <c r="B11" s="188"/>
      <c r="C11" s="24">
        <v>3</v>
      </c>
      <c r="D11" s="48" t="s">
        <v>71</v>
      </c>
      <c r="E11" s="25" t="s">
        <v>72</v>
      </c>
      <c r="F11" s="8" t="s">
        <v>64</v>
      </c>
      <c r="G11" s="35">
        <v>1</v>
      </c>
      <c r="H11" s="9">
        <v>0</v>
      </c>
      <c r="I11" s="9">
        <v>0</v>
      </c>
      <c r="J11" s="9">
        <v>0</v>
      </c>
      <c r="K11" s="64">
        <f t="shared" si="0"/>
        <v>1</v>
      </c>
      <c r="L11" s="102">
        <f t="shared" si="1"/>
        <v>1</v>
      </c>
      <c r="M11" s="64">
        <f t="shared" si="2"/>
        <v>1</v>
      </c>
      <c r="N11" s="23" t="s">
        <v>314</v>
      </c>
      <c r="O11" s="102">
        <f t="shared" si="3"/>
        <v>1</v>
      </c>
      <c r="P11" s="97">
        <f t="shared" si="4"/>
        <v>0</v>
      </c>
      <c r="Q11" s="131" t="s">
        <v>358</v>
      </c>
    </row>
    <row r="12" spans="1:17" ht="81.75" customHeight="1" x14ac:dyDescent="0.3">
      <c r="A12" s="181"/>
      <c r="B12" s="189"/>
      <c r="C12" s="24">
        <v>4</v>
      </c>
      <c r="D12" s="48" t="s">
        <v>73</v>
      </c>
      <c r="E12" s="25" t="s">
        <v>261</v>
      </c>
      <c r="F12" s="8" t="s">
        <v>64</v>
      </c>
      <c r="G12" s="35">
        <v>0</v>
      </c>
      <c r="H12" s="35">
        <v>0</v>
      </c>
      <c r="I12" s="35">
        <v>0</v>
      </c>
      <c r="J12" s="35">
        <v>1</v>
      </c>
      <c r="K12" s="64">
        <f t="shared" si="0"/>
        <v>1</v>
      </c>
      <c r="L12" s="102">
        <f t="shared" si="1"/>
        <v>0</v>
      </c>
      <c r="M12" s="64">
        <f t="shared" si="2"/>
        <v>0</v>
      </c>
      <c r="N12" s="23" t="s">
        <v>315</v>
      </c>
      <c r="O12" s="102">
        <f t="shared" si="3"/>
        <v>0</v>
      </c>
      <c r="P12" s="97">
        <f t="shared" si="4"/>
        <v>1</v>
      </c>
      <c r="Q12" s="131" t="s">
        <v>359</v>
      </c>
    </row>
    <row r="13" spans="1:17" ht="56.25" customHeight="1" x14ac:dyDescent="0.3">
      <c r="A13" s="181"/>
      <c r="B13" s="187" t="s">
        <v>223</v>
      </c>
      <c r="C13" s="24">
        <v>1</v>
      </c>
      <c r="D13" s="61" t="s">
        <v>224</v>
      </c>
      <c r="E13" s="44" t="s">
        <v>252</v>
      </c>
      <c r="F13" s="8" t="s">
        <v>64</v>
      </c>
      <c r="G13" s="17">
        <v>0.05</v>
      </c>
      <c r="H13" s="42">
        <v>0.4</v>
      </c>
      <c r="I13" s="42">
        <v>0.55000000000000004</v>
      </c>
      <c r="J13" s="42">
        <v>0</v>
      </c>
      <c r="K13" s="64">
        <f t="shared" si="0"/>
        <v>1</v>
      </c>
      <c r="L13" s="102">
        <f t="shared" si="1"/>
        <v>1</v>
      </c>
      <c r="M13" s="64">
        <f t="shared" si="2"/>
        <v>1</v>
      </c>
      <c r="N13" s="23" t="s">
        <v>314</v>
      </c>
      <c r="O13" s="102">
        <f t="shared" si="3"/>
        <v>1</v>
      </c>
      <c r="P13" s="97">
        <f t="shared" si="4"/>
        <v>0</v>
      </c>
      <c r="Q13" s="131" t="s">
        <v>358</v>
      </c>
    </row>
    <row r="14" spans="1:17" ht="51" customHeight="1" x14ac:dyDescent="0.3">
      <c r="A14" s="181"/>
      <c r="B14" s="188"/>
      <c r="C14" s="24">
        <v>2</v>
      </c>
      <c r="D14" s="61" t="s">
        <v>225</v>
      </c>
      <c r="E14" s="44" t="s">
        <v>65</v>
      </c>
      <c r="F14" s="8" t="s">
        <v>64</v>
      </c>
      <c r="G14" s="17">
        <v>0.05</v>
      </c>
      <c r="H14" s="42">
        <v>0.4</v>
      </c>
      <c r="I14" s="42">
        <v>0.55000000000000004</v>
      </c>
      <c r="J14" s="42">
        <v>0</v>
      </c>
      <c r="K14" s="64">
        <f t="shared" si="0"/>
        <v>1</v>
      </c>
      <c r="L14" s="102">
        <f t="shared" si="1"/>
        <v>1</v>
      </c>
      <c r="M14" s="64">
        <f t="shared" si="2"/>
        <v>1</v>
      </c>
      <c r="N14" s="23" t="s">
        <v>314</v>
      </c>
      <c r="O14" s="102">
        <f t="shared" si="3"/>
        <v>1</v>
      </c>
      <c r="P14" s="97">
        <f t="shared" si="4"/>
        <v>0</v>
      </c>
      <c r="Q14" s="131" t="s">
        <v>358</v>
      </c>
    </row>
    <row r="15" spans="1:17" ht="72.75" customHeight="1" x14ac:dyDescent="0.3">
      <c r="A15" s="181"/>
      <c r="B15" s="189"/>
      <c r="C15" s="24">
        <v>3</v>
      </c>
      <c r="D15" s="61" t="s">
        <v>226</v>
      </c>
      <c r="E15" s="44" t="s">
        <v>251</v>
      </c>
      <c r="F15" s="8" t="s">
        <v>64</v>
      </c>
      <c r="G15" s="42">
        <v>0</v>
      </c>
      <c r="H15" s="43">
        <v>0</v>
      </c>
      <c r="I15" s="43">
        <v>0</v>
      </c>
      <c r="J15" s="43">
        <v>1</v>
      </c>
      <c r="K15" s="64">
        <f t="shared" si="0"/>
        <v>1</v>
      </c>
      <c r="L15" s="102">
        <f t="shared" si="1"/>
        <v>0</v>
      </c>
      <c r="M15" s="64">
        <f t="shared" si="2"/>
        <v>0</v>
      </c>
      <c r="N15" s="23" t="s">
        <v>315</v>
      </c>
      <c r="O15" s="102">
        <f t="shared" si="3"/>
        <v>0</v>
      </c>
      <c r="P15" s="97">
        <f t="shared" si="4"/>
        <v>1</v>
      </c>
      <c r="Q15" s="131" t="s">
        <v>363</v>
      </c>
    </row>
    <row r="16" spans="1:17" ht="46.5" customHeight="1" x14ac:dyDescent="0.3">
      <c r="A16" s="181"/>
      <c r="B16" s="187" t="s">
        <v>197</v>
      </c>
      <c r="C16" s="24">
        <v>1</v>
      </c>
      <c r="D16" s="48" t="s">
        <v>74</v>
      </c>
      <c r="E16" s="25" t="s">
        <v>75</v>
      </c>
      <c r="F16" s="8" t="s">
        <v>64</v>
      </c>
      <c r="G16" s="35">
        <v>1</v>
      </c>
      <c r="H16" s="9">
        <v>0</v>
      </c>
      <c r="I16" s="9">
        <v>0</v>
      </c>
      <c r="J16" s="9">
        <v>0</v>
      </c>
      <c r="K16" s="64">
        <f t="shared" si="0"/>
        <v>1</v>
      </c>
      <c r="L16" s="102">
        <f t="shared" si="1"/>
        <v>1</v>
      </c>
      <c r="M16" s="64">
        <f t="shared" si="2"/>
        <v>1</v>
      </c>
      <c r="N16" s="23" t="s">
        <v>314</v>
      </c>
      <c r="O16" s="102">
        <f t="shared" si="3"/>
        <v>1</v>
      </c>
      <c r="P16" s="97">
        <f t="shared" si="4"/>
        <v>0</v>
      </c>
      <c r="Q16" s="131" t="s">
        <v>358</v>
      </c>
    </row>
    <row r="17" spans="1:17" ht="65.25" customHeight="1" x14ac:dyDescent="0.3">
      <c r="A17" s="181"/>
      <c r="B17" s="188"/>
      <c r="C17" s="24">
        <v>2</v>
      </c>
      <c r="D17" s="48" t="s">
        <v>76</v>
      </c>
      <c r="E17" s="25" t="s">
        <v>260</v>
      </c>
      <c r="F17" s="8" t="s">
        <v>64</v>
      </c>
      <c r="G17" s="35">
        <v>0.3</v>
      </c>
      <c r="H17" s="9">
        <v>0</v>
      </c>
      <c r="I17" s="9">
        <v>0</v>
      </c>
      <c r="J17" s="9">
        <v>0.7</v>
      </c>
      <c r="K17" s="64">
        <f t="shared" si="0"/>
        <v>1</v>
      </c>
      <c r="L17" s="102">
        <f t="shared" si="1"/>
        <v>0.3</v>
      </c>
      <c r="M17" s="64">
        <f t="shared" si="2"/>
        <v>0.3</v>
      </c>
      <c r="N17" s="23" t="s">
        <v>316</v>
      </c>
      <c r="O17" s="102">
        <f t="shared" si="3"/>
        <v>0.3</v>
      </c>
      <c r="P17" s="97">
        <f t="shared" si="4"/>
        <v>0.7</v>
      </c>
      <c r="Q17" s="8" t="s">
        <v>362</v>
      </c>
    </row>
    <row r="18" spans="1:17" ht="73.5" customHeight="1" x14ac:dyDescent="0.3">
      <c r="A18" s="181"/>
      <c r="B18" s="189"/>
      <c r="C18" s="27">
        <v>3</v>
      </c>
      <c r="D18" s="48" t="s">
        <v>77</v>
      </c>
      <c r="E18" s="49" t="s">
        <v>262</v>
      </c>
      <c r="F18" s="8" t="s">
        <v>64</v>
      </c>
      <c r="G18" s="18">
        <v>0.5</v>
      </c>
      <c r="H18" s="35">
        <v>0</v>
      </c>
      <c r="I18" s="35">
        <v>0</v>
      </c>
      <c r="J18" s="35">
        <v>0.5</v>
      </c>
      <c r="K18" s="64">
        <f t="shared" si="0"/>
        <v>1</v>
      </c>
      <c r="L18" s="102">
        <f t="shared" si="1"/>
        <v>0.5</v>
      </c>
      <c r="M18" s="64">
        <f t="shared" si="2"/>
        <v>0.5</v>
      </c>
      <c r="N18" s="23" t="s">
        <v>317</v>
      </c>
      <c r="O18" s="102">
        <f t="shared" si="3"/>
        <v>0.5</v>
      </c>
      <c r="P18" s="97">
        <f t="shared" si="4"/>
        <v>0.5</v>
      </c>
      <c r="Q18" s="131" t="s">
        <v>359</v>
      </c>
    </row>
    <row r="19" spans="1:17" ht="87" customHeight="1" x14ac:dyDescent="0.3">
      <c r="A19" s="181"/>
      <c r="B19" s="184" t="s">
        <v>78</v>
      </c>
      <c r="C19" s="24">
        <v>1</v>
      </c>
      <c r="D19" s="23" t="s">
        <v>79</v>
      </c>
      <c r="E19" s="46" t="s">
        <v>80</v>
      </c>
      <c r="F19" s="8" t="s">
        <v>81</v>
      </c>
      <c r="G19" s="53">
        <v>0</v>
      </c>
      <c r="H19" s="53">
        <v>0</v>
      </c>
      <c r="I19" s="53">
        <v>0</v>
      </c>
      <c r="J19" s="53">
        <v>1</v>
      </c>
      <c r="K19" s="64">
        <f t="shared" si="0"/>
        <v>1</v>
      </c>
      <c r="L19" s="102">
        <f t="shared" ref="L19:L37" si="5">G19+H19+I19</f>
        <v>0</v>
      </c>
      <c r="M19" s="64">
        <f t="shared" ref="M19:M37" si="6">L19/K19</f>
        <v>0</v>
      </c>
      <c r="N19" s="23" t="s">
        <v>315</v>
      </c>
      <c r="O19" s="102">
        <f t="shared" ref="O19:O37" si="7">M19</f>
        <v>0</v>
      </c>
      <c r="P19" s="97">
        <f t="shared" ref="P19:P37" si="8">K19-O19</f>
        <v>1</v>
      </c>
      <c r="Q19" s="131" t="s">
        <v>358</v>
      </c>
    </row>
    <row r="20" spans="1:17" ht="84" customHeight="1" x14ac:dyDescent="0.3">
      <c r="A20" s="181"/>
      <c r="B20" s="184"/>
      <c r="C20" s="24">
        <v>2</v>
      </c>
      <c r="D20" s="23" t="s">
        <v>82</v>
      </c>
      <c r="E20" s="46" t="s">
        <v>83</v>
      </c>
      <c r="F20" s="8" t="s">
        <v>81</v>
      </c>
      <c r="G20" s="28">
        <v>0.25</v>
      </c>
      <c r="H20" s="28">
        <v>0.25</v>
      </c>
      <c r="I20" s="28">
        <v>0.25</v>
      </c>
      <c r="J20" s="28">
        <v>0.25</v>
      </c>
      <c r="K20" s="64">
        <f t="shared" si="0"/>
        <v>1</v>
      </c>
      <c r="L20" s="102">
        <f t="shared" si="5"/>
        <v>0.75</v>
      </c>
      <c r="M20" s="64">
        <f t="shared" si="6"/>
        <v>0.75</v>
      </c>
      <c r="N20" s="23" t="s">
        <v>319</v>
      </c>
      <c r="O20" s="102">
        <f t="shared" si="7"/>
        <v>0.75</v>
      </c>
      <c r="P20" s="97">
        <f t="shared" si="8"/>
        <v>0.25</v>
      </c>
      <c r="Q20" s="131" t="s">
        <v>358</v>
      </c>
    </row>
    <row r="21" spans="1:17" ht="71.25" customHeight="1" x14ac:dyDescent="0.3">
      <c r="A21" s="181"/>
      <c r="B21" s="184"/>
      <c r="C21" s="24">
        <v>3</v>
      </c>
      <c r="D21" s="23" t="s">
        <v>84</v>
      </c>
      <c r="E21" s="46" t="s">
        <v>85</v>
      </c>
      <c r="F21" s="8" t="s">
        <v>81</v>
      </c>
      <c r="G21" s="53">
        <v>0</v>
      </c>
      <c r="H21" s="53">
        <v>0.5</v>
      </c>
      <c r="I21" s="53">
        <v>0</v>
      </c>
      <c r="J21" s="53">
        <v>0.5</v>
      </c>
      <c r="K21" s="64">
        <f t="shared" si="0"/>
        <v>1</v>
      </c>
      <c r="L21" s="102">
        <f t="shared" si="5"/>
        <v>0.5</v>
      </c>
      <c r="M21" s="64">
        <f t="shared" si="6"/>
        <v>0.5</v>
      </c>
      <c r="N21" s="23" t="s">
        <v>317</v>
      </c>
      <c r="O21" s="102">
        <f t="shared" si="7"/>
        <v>0.5</v>
      </c>
      <c r="P21" s="97">
        <f t="shared" si="8"/>
        <v>0.5</v>
      </c>
      <c r="Q21" s="131" t="s">
        <v>358</v>
      </c>
    </row>
    <row r="22" spans="1:17" ht="91.5" customHeight="1" x14ac:dyDescent="0.3">
      <c r="A22" s="181"/>
      <c r="B22" s="156" t="s">
        <v>86</v>
      </c>
      <c r="C22" s="24">
        <v>4</v>
      </c>
      <c r="D22" s="23" t="s">
        <v>235</v>
      </c>
      <c r="E22" s="46" t="s">
        <v>237</v>
      </c>
      <c r="F22" s="8" t="s">
        <v>81</v>
      </c>
      <c r="G22" s="28">
        <v>0.25</v>
      </c>
      <c r="H22" s="28">
        <v>0.25</v>
      </c>
      <c r="I22" s="28">
        <v>0.25</v>
      </c>
      <c r="J22" s="28">
        <v>0.25</v>
      </c>
      <c r="K22" s="64">
        <f t="shared" si="0"/>
        <v>1</v>
      </c>
      <c r="L22" s="102">
        <f t="shared" si="5"/>
        <v>0.75</v>
      </c>
      <c r="M22" s="64">
        <f t="shared" si="6"/>
        <v>0.75</v>
      </c>
      <c r="N22" s="23" t="s">
        <v>319</v>
      </c>
      <c r="O22" s="102">
        <f t="shared" si="7"/>
        <v>0.75</v>
      </c>
      <c r="P22" s="97">
        <f t="shared" si="8"/>
        <v>0.25</v>
      </c>
      <c r="Q22" s="131" t="s">
        <v>358</v>
      </c>
    </row>
    <row r="23" spans="1:17" ht="76.5" customHeight="1" x14ac:dyDescent="0.3">
      <c r="A23" s="181"/>
      <c r="B23" s="157"/>
      <c r="C23" s="24">
        <v>5</v>
      </c>
      <c r="D23" s="23" t="s">
        <v>87</v>
      </c>
      <c r="E23" s="46" t="s">
        <v>236</v>
      </c>
      <c r="F23" s="8" t="s">
        <v>81</v>
      </c>
      <c r="G23" s="53">
        <v>0.25</v>
      </c>
      <c r="H23" s="53">
        <v>0.25</v>
      </c>
      <c r="I23" s="53">
        <v>0.25</v>
      </c>
      <c r="J23" s="53">
        <v>0.25</v>
      </c>
      <c r="K23" s="64">
        <f t="shared" si="0"/>
        <v>1</v>
      </c>
      <c r="L23" s="102">
        <f t="shared" si="5"/>
        <v>0.75</v>
      </c>
      <c r="M23" s="64">
        <f t="shared" si="6"/>
        <v>0.75</v>
      </c>
      <c r="N23" s="23" t="s">
        <v>319</v>
      </c>
      <c r="O23" s="102">
        <f t="shared" si="7"/>
        <v>0.75</v>
      </c>
      <c r="P23" s="97">
        <f t="shared" si="8"/>
        <v>0.25</v>
      </c>
      <c r="Q23" s="131" t="s">
        <v>358</v>
      </c>
    </row>
    <row r="24" spans="1:17" ht="72.75" customHeight="1" x14ac:dyDescent="0.3">
      <c r="A24" s="184" t="s">
        <v>212</v>
      </c>
      <c r="B24" s="155" t="s">
        <v>88</v>
      </c>
      <c r="C24" s="155">
        <v>1</v>
      </c>
      <c r="D24" s="62" t="s">
        <v>346</v>
      </c>
      <c r="E24" s="68" t="s">
        <v>347</v>
      </c>
      <c r="F24" s="62" t="s">
        <v>89</v>
      </c>
      <c r="G24" s="69">
        <v>0</v>
      </c>
      <c r="H24" s="69">
        <v>0</v>
      </c>
      <c r="I24" s="69">
        <v>0</v>
      </c>
      <c r="J24" s="69">
        <v>1</v>
      </c>
      <c r="K24" s="64">
        <f t="shared" si="0"/>
        <v>1</v>
      </c>
      <c r="L24" s="102">
        <f t="shared" si="5"/>
        <v>0</v>
      </c>
      <c r="M24" s="64">
        <f t="shared" si="6"/>
        <v>0</v>
      </c>
      <c r="N24" s="23" t="s">
        <v>315</v>
      </c>
      <c r="O24" s="102">
        <f t="shared" si="7"/>
        <v>0</v>
      </c>
      <c r="P24" s="97">
        <f t="shared" si="8"/>
        <v>1</v>
      </c>
      <c r="Q24" s="131" t="s">
        <v>367</v>
      </c>
    </row>
    <row r="25" spans="1:17" ht="63.75" customHeight="1" x14ac:dyDescent="0.3">
      <c r="A25" s="184"/>
      <c r="B25" s="156"/>
      <c r="C25" s="156"/>
      <c r="D25" s="62" t="s">
        <v>90</v>
      </c>
      <c r="E25" s="68" t="s">
        <v>91</v>
      </c>
      <c r="F25" s="62" t="s">
        <v>89</v>
      </c>
      <c r="G25" s="64">
        <v>0.25</v>
      </c>
      <c r="H25" s="64">
        <v>0.25</v>
      </c>
      <c r="I25" s="64">
        <v>0.25</v>
      </c>
      <c r="J25" s="64">
        <v>0.25</v>
      </c>
      <c r="K25" s="64">
        <f t="shared" si="0"/>
        <v>1</v>
      </c>
      <c r="L25" s="102">
        <f t="shared" si="5"/>
        <v>0.75</v>
      </c>
      <c r="M25" s="64">
        <f t="shared" si="6"/>
        <v>0.75</v>
      </c>
      <c r="N25" s="23" t="s">
        <v>319</v>
      </c>
      <c r="O25" s="102">
        <f t="shared" si="7"/>
        <v>0.75</v>
      </c>
      <c r="P25" s="97">
        <f t="shared" si="8"/>
        <v>0.25</v>
      </c>
      <c r="Q25" s="131" t="s">
        <v>368</v>
      </c>
    </row>
    <row r="26" spans="1:17" ht="79.5" customHeight="1" x14ac:dyDescent="0.3">
      <c r="A26" s="184"/>
      <c r="B26" s="156"/>
      <c r="C26" s="156"/>
      <c r="D26" s="62" t="s">
        <v>92</v>
      </c>
      <c r="E26" s="68" t="s">
        <v>93</v>
      </c>
      <c r="F26" s="62" t="s">
        <v>89</v>
      </c>
      <c r="G26" s="64">
        <v>0.25</v>
      </c>
      <c r="H26" s="64">
        <v>0.25</v>
      </c>
      <c r="I26" s="64">
        <v>0.25</v>
      </c>
      <c r="J26" s="64">
        <v>0.25</v>
      </c>
      <c r="K26" s="64">
        <f t="shared" si="0"/>
        <v>1</v>
      </c>
      <c r="L26" s="102">
        <f t="shared" si="5"/>
        <v>0.75</v>
      </c>
      <c r="M26" s="64">
        <f t="shared" si="6"/>
        <v>0.75</v>
      </c>
      <c r="N26" s="23" t="s">
        <v>319</v>
      </c>
      <c r="O26" s="102">
        <f t="shared" si="7"/>
        <v>0.75</v>
      </c>
      <c r="P26" s="97">
        <f t="shared" si="8"/>
        <v>0.25</v>
      </c>
      <c r="Q26" s="131" t="s">
        <v>358</v>
      </c>
    </row>
    <row r="27" spans="1:17" ht="77.25" customHeight="1" x14ac:dyDescent="0.3">
      <c r="A27" s="184" t="s">
        <v>203</v>
      </c>
      <c r="B27" s="155" t="s">
        <v>94</v>
      </c>
      <c r="C27" s="155">
        <v>2</v>
      </c>
      <c r="D27" s="62" t="s">
        <v>95</v>
      </c>
      <c r="E27" s="68" t="s">
        <v>96</v>
      </c>
      <c r="F27" s="62" t="s">
        <v>89</v>
      </c>
      <c r="G27" s="64">
        <v>0.25</v>
      </c>
      <c r="H27" s="64">
        <v>0.25</v>
      </c>
      <c r="I27" s="64">
        <v>0.25</v>
      </c>
      <c r="J27" s="64">
        <v>0.25</v>
      </c>
      <c r="K27" s="64">
        <f t="shared" si="0"/>
        <v>1</v>
      </c>
      <c r="L27" s="102">
        <f t="shared" si="5"/>
        <v>0.75</v>
      </c>
      <c r="M27" s="64">
        <f t="shared" si="6"/>
        <v>0.75</v>
      </c>
      <c r="N27" s="23" t="s">
        <v>319</v>
      </c>
      <c r="O27" s="102">
        <f t="shared" si="7"/>
        <v>0.75</v>
      </c>
      <c r="P27" s="97">
        <f t="shared" si="8"/>
        <v>0.25</v>
      </c>
      <c r="Q27" s="131" t="s">
        <v>358</v>
      </c>
    </row>
    <row r="28" spans="1:17" ht="79.5" customHeight="1" x14ac:dyDescent="0.3">
      <c r="A28" s="184"/>
      <c r="B28" s="156"/>
      <c r="C28" s="156"/>
      <c r="D28" s="62" t="s">
        <v>97</v>
      </c>
      <c r="E28" s="70" t="s">
        <v>210</v>
      </c>
      <c r="F28" s="62" t="s">
        <v>89</v>
      </c>
      <c r="G28" s="64">
        <v>0</v>
      </c>
      <c r="H28" s="64">
        <v>0</v>
      </c>
      <c r="I28" s="64">
        <v>0.5</v>
      </c>
      <c r="J28" s="64">
        <v>0.5</v>
      </c>
      <c r="K28" s="64">
        <f t="shared" si="0"/>
        <v>1</v>
      </c>
      <c r="L28" s="102">
        <f t="shared" si="5"/>
        <v>0.5</v>
      </c>
      <c r="M28" s="64">
        <f t="shared" si="6"/>
        <v>0.5</v>
      </c>
      <c r="N28" s="23" t="s">
        <v>317</v>
      </c>
      <c r="O28" s="102">
        <f t="shared" si="7"/>
        <v>0.5</v>
      </c>
      <c r="P28" s="97">
        <f t="shared" si="8"/>
        <v>0.5</v>
      </c>
      <c r="Q28" s="131" t="s">
        <v>358</v>
      </c>
    </row>
    <row r="29" spans="1:17" ht="81.75" customHeight="1" x14ac:dyDescent="0.3">
      <c r="A29" s="184" t="s">
        <v>203</v>
      </c>
      <c r="B29" s="155" t="s">
        <v>98</v>
      </c>
      <c r="C29" s="155">
        <v>3</v>
      </c>
      <c r="D29" s="62" t="s">
        <v>99</v>
      </c>
      <c r="E29" s="68" t="s">
        <v>100</v>
      </c>
      <c r="F29" s="62" t="s">
        <v>89</v>
      </c>
      <c r="G29" s="64">
        <v>1</v>
      </c>
      <c r="H29" s="64">
        <v>0</v>
      </c>
      <c r="I29" s="64">
        <v>0</v>
      </c>
      <c r="J29" s="64">
        <v>0</v>
      </c>
      <c r="K29" s="64">
        <f t="shared" si="0"/>
        <v>1</v>
      </c>
      <c r="L29" s="102">
        <f t="shared" si="5"/>
        <v>1</v>
      </c>
      <c r="M29" s="64">
        <f t="shared" si="6"/>
        <v>1</v>
      </c>
      <c r="N29" s="23" t="s">
        <v>320</v>
      </c>
      <c r="O29" s="102">
        <f t="shared" si="7"/>
        <v>1</v>
      </c>
      <c r="P29" s="97">
        <f t="shared" si="8"/>
        <v>0</v>
      </c>
      <c r="Q29" s="131" t="s">
        <v>370</v>
      </c>
    </row>
    <row r="30" spans="1:17" ht="66.75" customHeight="1" x14ac:dyDescent="0.3">
      <c r="A30" s="184"/>
      <c r="B30" s="156"/>
      <c r="C30" s="156"/>
      <c r="D30" s="62" t="s">
        <v>101</v>
      </c>
      <c r="E30" s="68" t="s">
        <v>93</v>
      </c>
      <c r="F30" s="62" t="s">
        <v>89</v>
      </c>
      <c r="G30" s="64">
        <v>0</v>
      </c>
      <c r="H30" s="64">
        <v>0.33329999999999999</v>
      </c>
      <c r="I30" s="64">
        <v>0.33329999999999999</v>
      </c>
      <c r="J30" s="64">
        <v>0.34</v>
      </c>
      <c r="K30" s="64">
        <v>1</v>
      </c>
      <c r="L30" s="102">
        <v>0.66</v>
      </c>
      <c r="M30" s="64">
        <f t="shared" si="6"/>
        <v>0.66</v>
      </c>
      <c r="N30" s="23" t="s">
        <v>340</v>
      </c>
      <c r="O30" s="102">
        <f t="shared" si="7"/>
        <v>0.66</v>
      </c>
      <c r="P30" s="97">
        <f t="shared" si="8"/>
        <v>0.33999999999999997</v>
      </c>
      <c r="Q30" s="131" t="s">
        <v>369</v>
      </c>
    </row>
    <row r="31" spans="1:17" ht="81" customHeight="1" x14ac:dyDescent="0.3">
      <c r="A31" s="184"/>
      <c r="B31" s="156"/>
      <c r="C31" s="156"/>
      <c r="D31" s="62" t="s">
        <v>102</v>
      </c>
      <c r="E31" s="68" t="s">
        <v>91</v>
      </c>
      <c r="F31" s="62" t="s">
        <v>89</v>
      </c>
      <c r="G31" s="64">
        <v>0.25</v>
      </c>
      <c r="H31" s="64">
        <v>0.25</v>
      </c>
      <c r="I31" s="64">
        <v>0.25</v>
      </c>
      <c r="J31" s="64">
        <v>0.25</v>
      </c>
      <c r="K31" s="64">
        <f t="shared" si="0"/>
        <v>1</v>
      </c>
      <c r="L31" s="102">
        <f t="shared" si="5"/>
        <v>0.75</v>
      </c>
      <c r="M31" s="64">
        <f t="shared" si="6"/>
        <v>0.75</v>
      </c>
      <c r="N31" s="23" t="s">
        <v>319</v>
      </c>
      <c r="O31" s="102">
        <f t="shared" si="7"/>
        <v>0.75</v>
      </c>
      <c r="P31" s="97">
        <f t="shared" si="8"/>
        <v>0.25</v>
      </c>
      <c r="Q31" s="131" t="s">
        <v>371</v>
      </c>
    </row>
    <row r="32" spans="1:17" ht="81" customHeight="1" x14ac:dyDescent="0.3">
      <c r="A32" s="180" t="s">
        <v>211</v>
      </c>
      <c r="B32" s="183" t="s">
        <v>103</v>
      </c>
      <c r="C32" s="24">
        <v>1</v>
      </c>
      <c r="D32" s="21" t="s">
        <v>254</v>
      </c>
      <c r="E32" s="25" t="s">
        <v>267</v>
      </c>
      <c r="F32" s="23" t="s">
        <v>104</v>
      </c>
      <c r="G32" s="22">
        <v>0.2</v>
      </c>
      <c r="H32" s="22">
        <v>0.2</v>
      </c>
      <c r="I32" s="22">
        <v>0.3</v>
      </c>
      <c r="J32" s="22">
        <v>0.3</v>
      </c>
      <c r="K32" s="64">
        <f t="shared" si="0"/>
        <v>1</v>
      </c>
      <c r="L32" s="102">
        <f t="shared" si="5"/>
        <v>0.7</v>
      </c>
      <c r="M32" s="64">
        <f t="shared" si="6"/>
        <v>0.7</v>
      </c>
      <c r="N32" s="23" t="s">
        <v>321</v>
      </c>
      <c r="O32" s="102">
        <f t="shared" si="7"/>
        <v>0.7</v>
      </c>
      <c r="P32" s="97">
        <f t="shared" si="8"/>
        <v>0.30000000000000004</v>
      </c>
      <c r="Q32" s="131" t="s">
        <v>364</v>
      </c>
    </row>
    <row r="33" spans="1:17" ht="86.25" customHeight="1" x14ac:dyDescent="0.3">
      <c r="A33" s="181"/>
      <c r="B33" s="183"/>
      <c r="C33" s="24">
        <f>+C32+1</f>
        <v>2</v>
      </c>
      <c r="D33" s="48" t="s">
        <v>255</v>
      </c>
      <c r="E33" s="25" t="s">
        <v>105</v>
      </c>
      <c r="F33" s="23" t="s">
        <v>104</v>
      </c>
      <c r="G33" s="22">
        <v>0.2</v>
      </c>
      <c r="H33" s="22">
        <v>0.2</v>
      </c>
      <c r="I33" s="22">
        <v>0.3</v>
      </c>
      <c r="J33" s="22">
        <v>0.3</v>
      </c>
      <c r="K33" s="64">
        <f t="shared" si="0"/>
        <v>1</v>
      </c>
      <c r="L33" s="102">
        <f t="shared" si="5"/>
        <v>0.7</v>
      </c>
      <c r="M33" s="64">
        <f t="shared" si="6"/>
        <v>0.7</v>
      </c>
      <c r="N33" s="23" t="s">
        <v>321</v>
      </c>
      <c r="O33" s="102">
        <f t="shared" si="7"/>
        <v>0.7</v>
      </c>
      <c r="P33" s="97">
        <f t="shared" si="8"/>
        <v>0.30000000000000004</v>
      </c>
      <c r="Q33" s="131" t="s">
        <v>364</v>
      </c>
    </row>
    <row r="34" spans="1:17" ht="67.5" customHeight="1" x14ac:dyDescent="0.3">
      <c r="A34" s="181"/>
      <c r="B34" s="183"/>
      <c r="C34" s="24">
        <f t="shared" ref="C34:C37" si="9">+C33+1</f>
        <v>3</v>
      </c>
      <c r="D34" s="48" t="s">
        <v>300</v>
      </c>
      <c r="E34" s="33" t="s">
        <v>106</v>
      </c>
      <c r="F34" s="23" t="s">
        <v>104</v>
      </c>
      <c r="G34" s="41">
        <v>0</v>
      </c>
      <c r="H34" s="41">
        <v>0</v>
      </c>
      <c r="I34" s="41">
        <v>0</v>
      </c>
      <c r="J34" s="41">
        <v>1</v>
      </c>
      <c r="K34" s="64">
        <f t="shared" si="0"/>
        <v>1</v>
      </c>
      <c r="L34" s="102">
        <f t="shared" si="5"/>
        <v>0</v>
      </c>
      <c r="M34" s="64">
        <f t="shared" si="6"/>
        <v>0</v>
      </c>
      <c r="N34" s="23" t="s">
        <v>315</v>
      </c>
      <c r="O34" s="102">
        <f t="shared" si="7"/>
        <v>0</v>
      </c>
      <c r="P34" s="97">
        <f t="shared" si="8"/>
        <v>1</v>
      </c>
      <c r="Q34" s="131" t="s">
        <v>365</v>
      </c>
    </row>
    <row r="35" spans="1:17" ht="81.75" customHeight="1" x14ac:dyDescent="0.3">
      <c r="A35" s="181"/>
      <c r="B35" s="183"/>
      <c r="C35" s="24">
        <f t="shared" si="9"/>
        <v>4</v>
      </c>
      <c r="D35" s="48" t="s">
        <v>107</v>
      </c>
      <c r="E35" s="33" t="s">
        <v>108</v>
      </c>
      <c r="F35" s="23" t="s">
        <v>104</v>
      </c>
      <c r="G35" s="41">
        <v>0.25</v>
      </c>
      <c r="H35" s="41">
        <v>0.25</v>
      </c>
      <c r="I35" s="41">
        <v>0.25</v>
      </c>
      <c r="J35" s="41">
        <v>0.25</v>
      </c>
      <c r="K35" s="64">
        <f t="shared" si="0"/>
        <v>1</v>
      </c>
      <c r="L35" s="102">
        <f t="shared" si="5"/>
        <v>0.75</v>
      </c>
      <c r="M35" s="64">
        <f t="shared" si="6"/>
        <v>0.75</v>
      </c>
      <c r="N35" s="23" t="s">
        <v>319</v>
      </c>
      <c r="O35" s="102">
        <f t="shared" si="7"/>
        <v>0.75</v>
      </c>
      <c r="P35" s="97">
        <f t="shared" si="8"/>
        <v>0.25</v>
      </c>
      <c r="Q35" s="131" t="s">
        <v>366</v>
      </c>
    </row>
    <row r="36" spans="1:17" ht="86.25" customHeight="1" x14ac:dyDescent="0.3">
      <c r="A36" s="181"/>
      <c r="B36" s="19" t="s">
        <v>109</v>
      </c>
      <c r="C36" s="24">
        <f t="shared" si="9"/>
        <v>5</v>
      </c>
      <c r="D36" s="21" t="s">
        <v>110</v>
      </c>
      <c r="E36" s="25" t="s">
        <v>111</v>
      </c>
      <c r="F36" s="23" t="s">
        <v>104</v>
      </c>
      <c r="G36" s="22">
        <v>0.2</v>
      </c>
      <c r="H36" s="22">
        <v>0.2</v>
      </c>
      <c r="I36" s="22">
        <v>0.3</v>
      </c>
      <c r="J36" s="22">
        <v>0.3</v>
      </c>
      <c r="K36" s="64">
        <f t="shared" si="0"/>
        <v>1</v>
      </c>
      <c r="L36" s="102">
        <f t="shared" si="5"/>
        <v>0.7</v>
      </c>
      <c r="M36" s="64">
        <f t="shared" si="6"/>
        <v>0.7</v>
      </c>
      <c r="N36" s="23" t="s">
        <v>321</v>
      </c>
      <c r="O36" s="102">
        <f t="shared" si="7"/>
        <v>0.7</v>
      </c>
      <c r="P36" s="97">
        <f t="shared" si="8"/>
        <v>0.30000000000000004</v>
      </c>
      <c r="Q36" s="131" t="s">
        <v>358</v>
      </c>
    </row>
    <row r="37" spans="1:17" ht="78" customHeight="1" x14ac:dyDescent="0.3">
      <c r="A37" s="182"/>
      <c r="B37" s="20" t="s">
        <v>112</v>
      </c>
      <c r="C37" s="24">
        <f t="shared" si="9"/>
        <v>6</v>
      </c>
      <c r="D37" s="23" t="s">
        <v>113</v>
      </c>
      <c r="E37" s="33" t="s">
        <v>114</v>
      </c>
      <c r="F37" s="23" t="s">
        <v>104</v>
      </c>
      <c r="G37" s="22">
        <v>0.25</v>
      </c>
      <c r="H37" s="22">
        <v>0.25</v>
      </c>
      <c r="I37" s="22">
        <v>0.25</v>
      </c>
      <c r="J37" s="22">
        <v>0.25</v>
      </c>
      <c r="K37" s="64">
        <f t="shared" si="0"/>
        <v>1</v>
      </c>
      <c r="L37" s="102">
        <f t="shared" si="5"/>
        <v>0.75</v>
      </c>
      <c r="M37" s="64">
        <f t="shared" si="6"/>
        <v>0.75</v>
      </c>
      <c r="N37" s="23" t="s">
        <v>319</v>
      </c>
      <c r="O37" s="102">
        <f t="shared" si="7"/>
        <v>0.75</v>
      </c>
      <c r="P37" s="97">
        <f t="shared" si="8"/>
        <v>0.25</v>
      </c>
      <c r="Q37" s="131" t="s">
        <v>358</v>
      </c>
    </row>
  </sheetData>
  <mergeCells count="22">
    <mergeCell ref="K1:Q3"/>
    <mergeCell ref="B22:B23"/>
    <mergeCell ref="D1:J3"/>
    <mergeCell ref="C5:D5"/>
    <mergeCell ref="B6:B8"/>
    <mergeCell ref="B9:B12"/>
    <mergeCell ref="B13:B15"/>
    <mergeCell ref="B16:B18"/>
    <mergeCell ref="B19:B21"/>
    <mergeCell ref="A1:C3"/>
    <mergeCell ref="A6:A23"/>
    <mergeCell ref="A32:A37"/>
    <mergeCell ref="C27:C28"/>
    <mergeCell ref="B24:B26"/>
    <mergeCell ref="C24:C26"/>
    <mergeCell ref="B32:B35"/>
    <mergeCell ref="B29:B31"/>
    <mergeCell ref="C29:C31"/>
    <mergeCell ref="A29:A31"/>
    <mergeCell ref="A27:A28"/>
    <mergeCell ref="A24:A26"/>
    <mergeCell ref="B27:B28"/>
  </mergeCells>
  <pageMargins left="0.7" right="0.7" top="0.75" bottom="0.75" header="0.3" footer="0.3"/>
  <pageSetup paperSize="9" orientation="portrait"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C7624-146D-4C96-99A3-4CCF6AEEFC50}">
  <dimension ref="A1:P35"/>
  <sheetViews>
    <sheetView tabSelected="1" topLeftCell="G31" zoomScale="60" zoomScaleNormal="60" workbookViewId="0">
      <selection activeCell="P37" sqref="P37"/>
    </sheetView>
  </sheetViews>
  <sheetFormatPr baseColWidth="10" defaultRowHeight="16.5" x14ac:dyDescent="0.3"/>
  <cols>
    <col min="1" max="1" width="47.5703125" style="76" customWidth="1"/>
    <col min="2" max="2" width="50.7109375" style="59" customWidth="1"/>
    <col min="3" max="3" width="11.5703125" style="59" customWidth="1"/>
    <col min="4" max="4" width="55" style="59" customWidth="1"/>
    <col min="5" max="5" width="76.28515625" style="59" customWidth="1"/>
    <col min="6" max="6" width="42.85546875" style="59" customWidth="1"/>
    <col min="7" max="7" width="25" style="59" customWidth="1"/>
    <col min="8" max="8" width="25.85546875" style="59" customWidth="1"/>
    <col min="9" max="9" width="26.28515625" style="59" customWidth="1"/>
    <col min="10" max="10" width="24.28515625" style="59" customWidth="1"/>
    <col min="11" max="11" width="22.42578125" style="59" customWidth="1"/>
    <col min="12" max="12" width="28.140625" style="59" customWidth="1"/>
    <col min="13" max="13" width="24" style="59" customWidth="1"/>
    <col min="14" max="14" width="32.140625" style="143" customWidth="1"/>
    <col min="15" max="15" width="33.140625" style="143" customWidth="1"/>
    <col min="16" max="16" width="58.28515625" style="142" customWidth="1"/>
    <col min="17" max="16384" width="11.42578125" style="59"/>
  </cols>
  <sheetData>
    <row r="1" spans="1:16" ht="32.25" customHeight="1" x14ac:dyDescent="0.3">
      <c r="A1" s="212"/>
      <c r="B1" s="212"/>
      <c r="C1" s="213"/>
      <c r="D1" s="215" t="s">
        <v>115</v>
      </c>
      <c r="E1" s="216"/>
      <c r="F1" s="216"/>
      <c r="G1" s="216"/>
      <c r="H1" s="216"/>
      <c r="I1" s="216"/>
      <c r="J1" s="217"/>
      <c r="K1" s="136" t="s">
        <v>351</v>
      </c>
      <c r="L1" s="137"/>
      <c r="M1" s="137"/>
      <c r="N1" s="140"/>
      <c r="O1" s="140"/>
      <c r="P1" s="140"/>
    </row>
    <row r="2" spans="1:16" ht="34.5" customHeight="1" x14ac:dyDescent="0.3">
      <c r="A2" s="212"/>
      <c r="B2" s="212"/>
      <c r="C2" s="213"/>
      <c r="D2" s="218"/>
      <c r="E2" s="219"/>
      <c r="F2" s="219"/>
      <c r="G2" s="219"/>
      <c r="H2" s="219"/>
      <c r="I2" s="219"/>
      <c r="J2" s="220"/>
      <c r="K2" s="136"/>
      <c r="L2" s="137"/>
      <c r="M2" s="137"/>
      <c r="N2" s="140"/>
      <c r="O2" s="140"/>
      <c r="P2" s="140"/>
    </row>
    <row r="3" spans="1:16" ht="38.25" customHeight="1" x14ac:dyDescent="0.3">
      <c r="A3" s="214"/>
      <c r="B3" s="214"/>
      <c r="C3" s="213"/>
      <c r="D3" s="218"/>
      <c r="E3" s="221"/>
      <c r="F3" s="221"/>
      <c r="G3" s="221"/>
      <c r="H3" s="221"/>
      <c r="I3" s="221"/>
      <c r="J3" s="220"/>
      <c r="K3" s="138"/>
      <c r="L3" s="139"/>
      <c r="M3" s="139"/>
      <c r="N3" s="141"/>
      <c r="O3" s="141"/>
      <c r="P3" s="141"/>
    </row>
    <row r="4" spans="1:16" ht="62.25" customHeight="1" x14ac:dyDescent="0.3">
      <c r="A4" s="5" t="s">
        <v>200</v>
      </c>
      <c r="B4" s="5" t="s">
        <v>0</v>
      </c>
      <c r="C4" s="222" t="s">
        <v>1</v>
      </c>
      <c r="D4" s="223"/>
      <c r="E4" s="5" t="s">
        <v>2</v>
      </c>
      <c r="F4" s="5" t="s">
        <v>3</v>
      </c>
      <c r="G4" s="5" t="s">
        <v>4</v>
      </c>
      <c r="H4" s="5" t="s">
        <v>5</v>
      </c>
      <c r="I4" s="5" t="s">
        <v>6</v>
      </c>
      <c r="J4" s="5" t="s">
        <v>7</v>
      </c>
      <c r="K4" s="5" t="s">
        <v>304</v>
      </c>
      <c r="L4" s="5" t="s">
        <v>301</v>
      </c>
      <c r="M4" s="5" t="s">
        <v>302</v>
      </c>
      <c r="N4" s="5" t="s">
        <v>424</v>
      </c>
      <c r="O4" s="5" t="s">
        <v>391</v>
      </c>
      <c r="P4" s="5" t="s">
        <v>425</v>
      </c>
    </row>
    <row r="5" spans="1:16" ht="131.25" customHeight="1" x14ac:dyDescent="0.3">
      <c r="A5" s="77" t="s">
        <v>207</v>
      </c>
      <c r="B5" s="74" t="s">
        <v>116</v>
      </c>
      <c r="C5" s="54">
        <v>1</v>
      </c>
      <c r="D5" s="74" t="s">
        <v>117</v>
      </c>
      <c r="E5" s="56" t="s">
        <v>118</v>
      </c>
      <c r="F5" s="55" t="s">
        <v>422</v>
      </c>
      <c r="G5" s="41">
        <v>0</v>
      </c>
      <c r="H5" s="41">
        <v>0.5</v>
      </c>
      <c r="I5" s="41">
        <v>0.5</v>
      </c>
      <c r="J5" s="83">
        <v>0</v>
      </c>
      <c r="K5" s="96">
        <f>G5+H5+I5+J5</f>
        <v>1</v>
      </c>
      <c r="L5" s="102">
        <f>G5+H5+I5</f>
        <v>1</v>
      </c>
      <c r="M5" s="99">
        <f>L5</f>
        <v>1</v>
      </c>
      <c r="N5" s="99">
        <v>1</v>
      </c>
      <c r="O5" s="99">
        <v>1</v>
      </c>
      <c r="P5" s="100" t="s">
        <v>392</v>
      </c>
    </row>
    <row r="6" spans="1:16" ht="117.75" customHeight="1" x14ac:dyDescent="0.3">
      <c r="A6" s="200" t="s">
        <v>291</v>
      </c>
      <c r="B6" s="205" t="s">
        <v>119</v>
      </c>
      <c r="C6" s="54">
        <v>1</v>
      </c>
      <c r="D6" s="74" t="s">
        <v>342</v>
      </c>
      <c r="E6" s="56" t="s">
        <v>269</v>
      </c>
      <c r="F6" s="55" t="s">
        <v>423</v>
      </c>
      <c r="G6" s="41">
        <v>0</v>
      </c>
      <c r="H6" s="41">
        <v>0</v>
      </c>
      <c r="I6" s="41">
        <v>0.5</v>
      </c>
      <c r="J6" s="83">
        <v>0.5</v>
      </c>
      <c r="K6" s="96">
        <f t="shared" ref="K6:K35" si="0">G6+H6+I6+J6</f>
        <v>1</v>
      </c>
      <c r="L6" s="102">
        <f t="shared" ref="L6:L35" si="1">G6+H6+I6</f>
        <v>0.5</v>
      </c>
      <c r="M6" s="99">
        <f t="shared" ref="M6:M35" si="2">L6</f>
        <v>0.5</v>
      </c>
      <c r="N6" s="99">
        <v>1</v>
      </c>
      <c r="O6" s="198">
        <v>1</v>
      </c>
      <c r="P6" s="100" t="s">
        <v>393</v>
      </c>
    </row>
    <row r="7" spans="1:16" ht="98.25" customHeight="1" x14ac:dyDescent="0.3">
      <c r="A7" s="200"/>
      <c r="B7" s="205"/>
      <c r="C7" s="54">
        <v>2</v>
      </c>
      <c r="D7" s="55" t="s">
        <v>268</v>
      </c>
      <c r="E7" s="56" t="s">
        <v>270</v>
      </c>
      <c r="F7" s="55" t="s">
        <v>423</v>
      </c>
      <c r="G7" s="41">
        <v>0</v>
      </c>
      <c r="H7" s="41">
        <v>0</v>
      </c>
      <c r="I7" s="41">
        <v>0</v>
      </c>
      <c r="J7" s="83">
        <v>1</v>
      </c>
      <c r="K7" s="96">
        <f t="shared" si="0"/>
        <v>1</v>
      </c>
      <c r="L7" s="102">
        <f t="shared" si="1"/>
        <v>0</v>
      </c>
      <c r="M7" s="99">
        <f t="shared" si="2"/>
        <v>0</v>
      </c>
      <c r="N7" s="99">
        <v>1</v>
      </c>
      <c r="O7" s="199"/>
      <c r="P7" s="100" t="s">
        <v>394</v>
      </c>
    </row>
    <row r="8" spans="1:16" ht="131.25" customHeight="1" x14ac:dyDescent="0.3">
      <c r="A8" s="78" t="s">
        <v>207</v>
      </c>
      <c r="B8" s="74" t="s">
        <v>257</v>
      </c>
      <c r="C8" s="54">
        <v>1</v>
      </c>
      <c r="D8" s="74" t="s">
        <v>258</v>
      </c>
      <c r="E8" s="56" t="s">
        <v>292</v>
      </c>
      <c r="F8" s="55" t="s">
        <v>422</v>
      </c>
      <c r="G8" s="41">
        <v>0.2</v>
      </c>
      <c r="H8" s="41">
        <v>0.25</v>
      </c>
      <c r="I8" s="41">
        <v>0.25</v>
      </c>
      <c r="J8" s="83">
        <v>0.35</v>
      </c>
      <c r="K8" s="96">
        <v>1</v>
      </c>
      <c r="L8" s="102">
        <f t="shared" si="1"/>
        <v>0.7</v>
      </c>
      <c r="M8" s="99">
        <f t="shared" si="2"/>
        <v>0.7</v>
      </c>
      <c r="N8" s="99">
        <v>1</v>
      </c>
      <c r="O8" s="99">
        <v>1</v>
      </c>
      <c r="P8" s="101" t="s">
        <v>396</v>
      </c>
    </row>
    <row r="9" spans="1:16" ht="210.75" customHeight="1" x14ac:dyDescent="0.3">
      <c r="A9" s="78" t="s">
        <v>207</v>
      </c>
      <c r="B9" s="202" t="s">
        <v>120</v>
      </c>
      <c r="C9" s="54">
        <v>1</v>
      </c>
      <c r="D9" s="74" t="s">
        <v>216</v>
      </c>
      <c r="E9" s="56" t="s">
        <v>121</v>
      </c>
      <c r="F9" s="55" t="s">
        <v>422</v>
      </c>
      <c r="G9" s="41">
        <v>0.25</v>
      </c>
      <c r="H9" s="41">
        <v>0.25</v>
      </c>
      <c r="I9" s="41">
        <v>0.25</v>
      </c>
      <c r="J9" s="83">
        <v>0.25</v>
      </c>
      <c r="K9" s="96">
        <f t="shared" si="0"/>
        <v>1</v>
      </c>
      <c r="L9" s="102">
        <f t="shared" si="1"/>
        <v>0.75</v>
      </c>
      <c r="M9" s="99">
        <f t="shared" si="2"/>
        <v>0.75</v>
      </c>
      <c r="N9" s="99">
        <v>1</v>
      </c>
      <c r="O9" s="99">
        <v>1</v>
      </c>
      <c r="P9" s="101" t="s">
        <v>395</v>
      </c>
    </row>
    <row r="10" spans="1:16" ht="144.75" customHeight="1" x14ac:dyDescent="0.3">
      <c r="A10" s="78" t="s">
        <v>207</v>
      </c>
      <c r="B10" s="203"/>
      <c r="C10" s="54">
        <v>2</v>
      </c>
      <c r="D10" s="74" t="s">
        <v>271</v>
      </c>
      <c r="E10" s="75" t="s">
        <v>276</v>
      </c>
      <c r="F10" s="55" t="s">
        <v>421</v>
      </c>
      <c r="G10" s="41">
        <v>0</v>
      </c>
      <c r="H10" s="41">
        <v>0.5</v>
      </c>
      <c r="I10" s="41">
        <v>0.25</v>
      </c>
      <c r="J10" s="83">
        <v>0.25</v>
      </c>
      <c r="K10" s="96">
        <f t="shared" si="0"/>
        <v>1</v>
      </c>
      <c r="L10" s="102">
        <v>1</v>
      </c>
      <c r="M10" s="99">
        <f t="shared" si="2"/>
        <v>1</v>
      </c>
      <c r="N10" s="99">
        <v>1</v>
      </c>
      <c r="O10" s="99">
        <v>1</v>
      </c>
      <c r="P10" s="100" t="s">
        <v>397</v>
      </c>
    </row>
    <row r="11" spans="1:16" ht="210.75" customHeight="1" x14ac:dyDescent="0.3">
      <c r="A11" s="78" t="s">
        <v>207</v>
      </c>
      <c r="B11" s="203"/>
      <c r="C11" s="54">
        <v>3</v>
      </c>
      <c r="D11" s="74" t="s">
        <v>272</v>
      </c>
      <c r="E11" s="75" t="s">
        <v>277</v>
      </c>
      <c r="F11" s="55" t="s">
        <v>422</v>
      </c>
      <c r="G11" s="41">
        <v>0</v>
      </c>
      <c r="H11" s="41">
        <v>0</v>
      </c>
      <c r="I11" s="41">
        <v>0.4</v>
      </c>
      <c r="J11" s="83">
        <v>0.6</v>
      </c>
      <c r="K11" s="96">
        <f t="shared" si="0"/>
        <v>1</v>
      </c>
      <c r="L11" s="102">
        <f t="shared" si="1"/>
        <v>0.4</v>
      </c>
      <c r="M11" s="99">
        <v>0</v>
      </c>
      <c r="N11" s="99">
        <v>1</v>
      </c>
      <c r="O11" s="99">
        <v>1</v>
      </c>
      <c r="P11" s="100" t="s">
        <v>398</v>
      </c>
    </row>
    <row r="12" spans="1:16" ht="173.25" customHeight="1" x14ac:dyDescent="0.3">
      <c r="A12" s="78" t="s">
        <v>207</v>
      </c>
      <c r="B12" s="203"/>
      <c r="C12" s="54">
        <v>4</v>
      </c>
      <c r="D12" s="74" t="s">
        <v>273</v>
      </c>
      <c r="E12" s="75" t="s">
        <v>278</v>
      </c>
      <c r="F12" s="55" t="s">
        <v>422</v>
      </c>
      <c r="G12" s="41">
        <v>0</v>
      </c>
      <c r="H12" s="41">
        <v>0</v>
      </c>
      <c r="I12" s="41">
        <v>0.3</v>
      </c>
      <c r="J12" s="83">
        <v>0.7</v>
      </c>
      <c r="K12" s="96">
        <f t="shared" si="0"/>
        <v>1</v>
      </c>
      <c r="L12" s="102">
        <f t="shared" si="1"/>
        <v>0.3</v>
      </c>
      <c r="M12" s="99">
        <f t="shared" si="2"/>
        <v>0.3</v>
      </c>
      <c r="N12" s="99">
        <v>1</v>
      </c>
      <c r="O12" s="99">
        <v>1</v>
      </c>
      <c r="P12" s="100" t="s">
        <v>399</v>
      </c>
    </row>
    <row r="13" spans="1:16" ht="210.75" customHeight="1" x14ac:dyDescent="0.3">
      <c r="A13" s="78" t="s">
        <v>207</v>
      </c>
      <c r="B13" s="203"/>
      <c r="C13" s="54">
        <v>5</v>
      </c>
      <c r="D13" s="74" t="s">
        <v>274</v>
      </c>
      <c r="E13" s="75" t="s">
        <v>279</v>
      </c>
      <c r="F13" s="55" t="s">
        <v>422</v>
      </c>
      <c r="G13" s="41">
        <v>0</v>
      </c>
      <c r="H13" s="41">
        <v>0.2</v>
      </c>
      <c r="I13" s="41">
        <v>0.2</v>
      </c>
      <c r="J13" s="83">
        <v>0.6</v>
      </c>
      <c r="K13" s="96">
        <f t="shared" si="0"/>
        <v>1</v>
      </c>
      <c r="L13" s="102">
        <f t="shared" si="1"/>
        <v>0.4</v>
      </c>
      <c r="M13" s="99">
        <f t="shared" si="2"/>
        <v>0.4</v>
      </c>
      <c r="N13" s="99">
        <v>1</v>
      </c>
      <c r="O13" s="99">
        <v>1</v>
      </c>
      <c r="P13" s="100" t="s">
        <v>400</v>
      </c>
    </row>
    <row r="14" spans="1:16" ht="154.5" customHeight="1" x14ac:dyDescent="0.3">
      <c r="A14" s="78" t="s">
        <v>207</v>
      </c>
      <c r="B14" s="204"/>
      <c r="C14" s="54">
        <v>6</v>
      </c>
      <c r="D14" s="74" t="s">
        <v>275</v>
      </c>
      <c r="E14" s="75" t="s">
        <v>280</v>
      </c>
      <c r="F14" s="55" t="s">
        <v>422</v>
      </c>
      <c r="G14" s="41">
        <v>0</v>
      </c>
      <c r="H14" s="41">
        <v>0</v>
      </c>
      <c r="I14" s="41">
        <v>0.4</v>
      </c>
      <c r="J14" s="83">
        <v>0.6</v>
      </c>
      <c r="K14" s="96">
        <f t="shared" si="0"/>
        <v>1</v>
      </c>
      <c r="L14" s="102">
        <f t="shared" si="1"/>
        <v>0.4</v>
      </c>
      <c r="M14" s="99">
        <f t="shared" si="2"/>
        <v>0.4</v>
      </c>
      <c r="N14" s="99">
        <v>1</v>
      </c>
      <c r="O14" s="99">
        <v>1</v>
      </c>
      <c r="P14" s="101" t="s">
        <v>401</v>
      </c>
    </row>
    <row r="15" spans="1:16" ht="137.25" customHeight="1" x14ac:dyDescent="0.3">
      <c r="A15" s="200" t="s">
        <v>208</v>
      </c>
      <c r="B15" s="205" t="s">
        <v>122</v>
      </c>
      <c r="C15" s="54">
        <v>1</v>
      </c>
      <c r="D15" s="74" t="s">
        <v>281</v>
      </c>
      <c r="E15" s="56" t="s">
        <v>123</v>
      </c>
      <c r="F15" s="55" t="s">
        <v>423</v>
      </c>
      <c r="G15" s="41">
        <v>0.5</v>
      </c>
      <c r="H15" s="41">
        <v>0</v>
      </c>
      <c r="I15" s="41">
        <v>0.25</v>
      </c>
      <c r="J15" s="83">
        <v>0.25</v>
      </c>
      <c r="K15" s="96">
        <f t="shared" si="0"/>
        <v>1</v>
      </c>
      <c r="L15" s="102">
        <f t="shared" si="1"/>
        <v>0.75</v>
      </c>
      <c r="M15" s="99">
        <f t="shared" si="2"/>
        <v>0.75</v>
      </c>
      <c r="N15" s="99">
        <v>1</v>
      </c>
      <c r="O15" s="99">
        <v>1</v>
      </c>
      <c r="P15" s="101" t="s">
        <v>402</v>
      </c>
    </row>
    <row r="16" spans="1:16" ht="117" customHeight="1" x14ac:dyDescent="0.3">
      <c r="A16" s="200"/>
      <c r="B16" s="205"/>
      <c r="C16" s="54">
        <v>2</v>
      </c>
      <c r="D16" s="55" t="s">
        <v>282</v>
      </c>
      <c r="E16" s="56" t="s">
        <v>125</v>
      </c>
      <c r="F16" s="55" t="s">
        <v>423</v>
      </c>
      <c r="G16" s="41">
        <v>0</v>
      </c>
      <c r="H16" s="41">
        <v>0</v>
      </c>
      <c r="I16" s="41">
        <v>0.5</v>
      </c>
      <c r="J16" s="83">
        <v>0.5</v>
      </c>
      <c r="K16" s="96">
        <f t="shared" si="0"/>
        <v>1</v>
      </c>
      <c r="L16" s="102">
        <f t="shared" si="1"/>
        <v>0.5</v>
      </c>
      <c r="M16" s="99">
        <f t="shared" si="2"/>
        <v>0.5</v>
      </c>
      <c r="N16" s="99">
        <v>1</v>
      </c>
      <c r="O16" s="99">
        <v>1</v>
      </c>
      <c r="P16" s="101" t="s">
        <v>403</v>
      </c>
    </row>
    <row r="17" spans="1:16" ht="241.5" customHeight="1" x14ac:dyDescent="0.3">
      <c r="A17" s="77" t="s">
        <v>207</v>
      </c>
      <c r="B17" s="74" t="s">
        <v>126</v>
      </c>
      <c r="C17" s="54">
        <v>1</v>
      </c>
      <c r="D17" s="74" t="s">
        <v>283</v>
      </c>
      <c r="E17" s="56" t="s">
        <v>284</v>
      </c>
      <c r="F17" s="55" t="s">
        <v>423</v>
      </c>
      <c r="G17" s="41">
        <v>0.25</v>
      </c>
      <c r="H17" s="41">
        <v>0.25</v>
      </c>
      <c r="I17" s="41">
        <v>0.25</v>
      </c>
      <c r="J17" s="83">
        <v>0.25</v>
      </c>
      <c r="K17" s="96">
        <f t="shared" si="0"/>
        <v>1</v>
      </c>
      <c r="L17" s="102">
        <v>1</v>
      </c>
      <c r="M17" s="99">
        <f t="shared" si="2"/>
        <v>1</v>
      </c>
      <c r="N17" s="99">
        <v>1</v>
      </c>
      <c r="O17" s="99">
        <v>1</v>
      </c>
      <c r="P17" s="101" t="s">
        <v>404</v>
      </c>
    </row>
    <row r="18" spans="1:16" ht="138.75" customHeight="1" x14ac:dyDescent="0.3">
      <c r="A18" s="207" t="s">
        <v>208</v>
      </c>
      <c r="B18" s="202" t="s">
        <v>227</v>
      </c>
      <c r="C18" s="54">
        <v>1</v>
      </c>
      <c r="D18" s="55" t="s">
        <v>228</v>
      </c>
      <c r="E18" s="56" t="s">
        <v>229</v>
      </c>
      <c r="F18" s="55" t="s">
        <v>422</v>
      </c>
      <c r="G18" s="41">
        <v>0.3</v>
      </c>
      <c r="H18" s="41">
        <v>0.4</v>
      </c>
      <c r="I18" s="41">
        <v>0.3</v>
      </c>
      <c r="J18" s="83">
        <v>0</v>
      </c>
      <c r="K18" s="96">
        <f t="shared" si="0"/>
        <v>1</v>
      </c>
      <c r="L18" s="102">
        <f t="shared" si="1"/>
        <v>1</v>
      </c>
      <c r="M18" s="99">
        <f t="shared" si="2"/>
        <v>1</v>
      </c>
      <c r="N18" s="99">
        <v>1</v>
      </c>
      <c r="O18" s="99">
        <v>1</v>
      </c>
      <c r="P18" s="101" t="s">
        <v>405</v>
      </c>
    </row>
    <row r="19" spans="1:16" ht="141" customHeight="1" x14ac:dyDescent="0.3">
      <c r="A19" s="208"/>
      <c r="B19" s="203"/>
      <c r="C19" s="54">
        <v>2</v>
      </c>
      <c r="D19" s="55" t="s">
        <v>230</v>
      </c>
      <c r="E19" s="56" t="s">
        <v>128</v>
      </c>
      <c r="F19" s="55" t="s">
        <v>422</v>
      </c>
      <c r="G19" s="41">
        <v>0</v>
      </c>
      <c r="H19" s="41">
        <v>0</v>
      </c>
      <c r="I19" s="41">
        <v>0.5</v>
      </c>
      <c r="J19" s="83">
        <v>0.5</v>
      </c>
      <c r="K19" s="96">
        <f t="shared" si="0"/>
        <v>1</v>
      </c>
      <c r="L19" s="102">
        <v>0.65</v>
      </c>
      <c r="M19" s="99">
        <f t="shared" si="2"/>
        <v>0.65</v>
      </c>
      <c r="N19" s="99">
        <v>1</v>
      </c>
      <c r="O19" s="99">
        <v>1</v>
      </c>
      <c r="P19" s="101" t="s">
        <v>407</v>
      </c>
    </row>
    <row r="20" spans="1:16" ht="115.5" customHeight="1" x14ac:dyDescent="0.3">
      <c r="A20" s="208"/>
      <c r="B20" s="203"/>
      <c r="C20" s="54">
        <v>3</v>
      </c>
      <c r="D20" s="55" t="s">
        <v>285</v>
      </c>
      <c r="E20" s="56" t="s">
        <v>127</v>
      </c>
      <c r="F20" s="55" t="s">
        <v>422</v>
      </c>
      <c r="G20" s="41">
        <v>0</v>
      </c>
      <c r="H20" s="41">
        <v>0</v>
      </c>
      <c r="I20" s="41">
        <v>0.5</v>
      </c>
      <c r="J20" s="83">
        <v>0.5</v>
      </c>
      <c r="K20" s="96">
        <f t="shared" si="0"/>
        <v>1</v>
      </c>
      <c r="L20" s="102">
        <v>0.6</v>
      </c>
      <c r="M20" s="99">
        <f t="shared" si="2"/>
        <v>0.6</v>
      </c>
      <c r="N20" s="99">
        <v>1</v>
      </c>
      <c r="O20" s="99">
        <v>1</v>
      </c>
      <c r="P20" s="100" t="s">
        <v>406</v>
      </c>
    </row>
    <row r="21" spans="1:16" ht="115.5" customHeight="1" x14ac:dyDescent="0.3">
      <c r="A21" s="209"/>
      <c r="B21" s="204"/>
      <c r="C21" s="54">
        <v>4</v>
      </c>
      <c r="D21" s="55" t="s">
        <v>286</v>
      </c>
      <c r="E21" s="56" t="s">
        <v>287</v>
      </c>
      <c r="F21" s="55" t="s">
        <v>422</v>
      </c>
      <c r="G21" s="41">
        <v>0</v>
      </c>
      <c r="H21" s="41">
        <v>0</v>
      </c>
      <c r="I21" s="41">
        <v>0.5</v>
      </c>
      <c r="J21" s="83">
        <v>0.5</v>
      </c>
      <c r="K21" s="96">
        <f t="shared" si="0"/>
        <v>1</v>
      </c>
      <c r="L21" s="102">
        <v>1</v>
      </c>
      <c r="M21" s="99">
        <f t="shared" si="2"/>
        <v>1</v>
      </c>
      <c r="N21" s="99">
        <v>1</v>
      </c>
      <c r="O21" s="99">
        <v>1</v>
      </c>
      <c r="P21" s="100" t="s">
        <v>408</v>
      </c>
    </row>
    <row r="22" spans="1:16" ht="105.75" customHeight="1" x14ac:dyDescent="0.3">
      <c r="A22" s="77" t="s">
        <v>209</v>
      </c>
      <c r="B22" s="74" t="s">
        <v>129</v>
      </c>
      <c r="C22" s="60">
        <v>1</v>
      </c>
      <c r="D22" s="74" t="s">
        <v>130</v>
      </c>
      <c r="E22" s="56" t="s">
        <v>131</v>
      </c>
      <c r="F22" s="55" t="s">
        <v>423</v>
      </c>
      <c r="G22" s="41" t="s">
        <v>132</v>
      </c>
      <c r="H22" s="41">
        <v>0.2</v>
      </c>
      <c r="I22" s="41">
        <v>0.35</v>
      </c>
      <c r="J22" s="83">
        <v>0.35</v>
      </c>
      <c r="K22" s="96">
        <v>1</v>
      </c>
      <c r="L22" s="102">
        <v>0.65</v>
      </c>
      <c r="M22" s="99">
        <v>0.65</v>
      </c>
      <c r="N22" s="99">
        <v>1</v>
      </c>
      <c r="O22" s="99">
        <v>1</v>
      </c>
      <c r="P22" s="101" t="s">
        <v>409</v>
      </c>
    </row>
    <row r="23" spans="1:16" ht="144.75" customHeight="1" x14ac:dyDescent="0.3">
      <c r="A23" s="77" t="s">
        <v>209</v>
      </c>
      <c r="B23" s="74" t="s">
        <v>133</v>
      </c>
      <c r="C23" s="54">
        <v>1</v>
      </c>
      <c r="D23" s="74" t="s">
        <v>134</v>
      </c>
      <c r="E23" s="56" t="s">
        <v>135</v>
      </c>
      <c r="F23" s="55" t="s">
        <v>423</v>
      </c>
      <c r="G23" s="41">
        <v>0.25</v>
      </c>
      <c r="H23" s="41">
        <v>0.25</v>
      </c>
      <c r="I23" s="41">
        <v>0.25</v>
      </c>
      <c r="J23" s="83">
        <v>0.25</v>
      </c>
      <c r="K23" s="96">
        <f t="shared" si="0"/>
        <v>1</v>
      </c>
      <c r="L23" s="102">
        <f t="shared" si="1"/>
        <v>0.75</v>
      </c>
      <c r="M23" s="99">
        <f t="shared" si="2"/>
        <v>0.75</v>
      </c>
      <c r="N23" s="99">
        <v>1</v>
      </c>
      <c r="O23" s="99">
        <v>1</v>
      </c>
      <c r="P23" s="101" t="s">
        <v>410</v>
      </c>
    </row>
    <row r="24" spans="1:16" ht="131.25" customHeight="1" x14ac:dyDescent="0.3">
      <c r="A24" s="200" t="s">
        <v>209</v>
      </c>
      <c r="B24" s="74" t="s">
        <v>136</v>
      </c>
      <c r="C24" s="60">
        <v>1</v>
      </c>
      <c r="D24" s="74" t="s">
        <v>137</v>
      </c>
      <c r="E24" s="56" t="s">
        <v>138</v>
      </c>
      <c r="F24" s="55" t="s">
        <v>423</v>
      </c>
      <c r="G24" s="41">
        <v>0</v>
      </c>
      <c r="H24" s="41">
        <v>0</v>
      </c>
      <c r="I24" s="41">
        <v>0</v>
      </c>
      <c r="J24" s="83">
        <v>1</v>
      </c>
      <c r="K24" s="96">
        <f t="shared" si="0"/>
        <v>1</v>
      </c>
      <c r="L24" s="102">
        <f t="shared" si="1"/>
        <v>0</v>
      </c>
      <c r="M24" s="99">
        <f t="shared" si="2"/>
        <v>0</v>
      </c>
      <c r="N24" s="99">
        <v>1</v>
      </c>
      <c r="O24" s="99">
        <v>1</v>
      </c>
      <c r="P24" s="100" t="s">
        <v>411</v>
      </c>
    </row>
    <row r="25" spans="1:16" ht="131.25" customHeight="1" x14ac:dyDescent="0.3">
      <c r="A25" s="200"/>
      <c r="B25" s="74" t="s">
        <v>139</v>
      </c>
      <c r="C25" s="54">
        <v>1</v>
      </c>
      <c r="D25" s="74" t="s">
        <v>140</v>
      </c>
      <c r="E25" s="56" t="s">
        <v>141</v>
      </c>
      <c r="F25" s="55" t="s">
        <v>422</v>
      </c>
      <c r="G25" s="41">
        <v>0</v>
      </c>
      <c r="H25" s="41">
        <v>0</v>
      </c>
      <c r="I25" s="41">
        <v>0</v>
      </c>
      <c r="J25" s="83">
        <v>1</v>
      </c>
      <c r="K25" s="96">
        <f t="shared" si="0"/>
        <v>1</v>
      </c>
      <c r="L25" s="102">
        <f t="shared" si="1"/>
        <v>0</v>
      </c>
      <c r="M25" s="99">
        <f t="shared" si="2"/>
        <v>0</v>
      </c>
      <c r="N25" s="99">
        <v>1</v>
      </c>
      <c r="O25" s="99">
        <v>1</v>
      </c>
      <c r="P25" s="100" t="s">
        <v>412</v>
      </c>
    </row>
    <row r="26" spans="1:16" ht="245.25" customHeight="1" x14ac:dyDescent="0.3">
      <c r="A26" s="200" t="s">
        <v>208</v>
      </c>
      <c r="B26" s="205" t="s">
        <v>142</v>
      </c>
      <c r="C26" s="54">
        <v>1</v>
      </c>
      <c r="D26" s="74" t="s">
        <v>143</v>
      </c>
      <c r="E26" s="56" t="s">
        <v>144</v>
      </c>
      <c r="F26" s="55" t="s">
        <v>422</v>
      </c>
      <c r="G26" s="41">
        <v>0</v>
      </c>
      <c r="H26" s="41">
        <v>0</v>
      </c>
      <c r="I26" s="41">
        <v>0</v>
      </c>
      <c r="J26" s="83">
        <v>1</v>
      </c>
      <c r="K26" s="96">
        <f t="shared" si="0"/>
        <v>1</v>
      </c>
      <c r="L26" s="102">
        <f t="shared" si="1"/>
        <v>0</v>
      </c>
      <c r="M26" s="99">
        <f t="shared" si="2"/>
        <v>0</v>
      </c>
      <c r="N26" s="99">
        <v>0.6</v>
      </c>
      <c r="O26" s="198">
        <v>0.2</v>
      </c>
      <c r="P26" s="101" t="s">
        <v>416</v>
      </c>
    </row>
    <row r="27" spans="1:16" ht="106.5" customHeight="1" x14ac:dyDescent="0.3">
      <c r="A27" s="200"/>
      <c r="B27" s="205"/>
      <c r="C27" s="54">
        <v>2</v>
      </c>
      <c r="D27" s="55" t="s">
        <v>145</v>
      </c>
      <c r="E27" s="56" t="s">
        <v>146</v>
      </c>
      <c r="F27" s="55" t="s">
        <v>422</v>
      </c>
      <c r="G27" s="41">
        <v>0</v>
      </c>
      <c r="H27" s="41">
        <v>0</v>
      </c>
      <c r="I27" s="41">
        <v>0</v>
      </c>
      <c r="J27" s="83">
        <v>1</v>
      </c>
      <c r="K27" s="96">
        <f t="shared" si="0"/>
        <v>1</v>
      </c>
      <c r="L27" s="102">
        <f t="shared" si="1"/>
        <v>0</v>
      </c>
      <c r="M27" s="99">
        <f t="shared" si="2"/>
        <v>0</v>
      </c>
      <c r="N27" s="99">
        <v>0</v>
      </c>
      <c r="O27" s="161"/>
      <c r="P27" s="100" t="s">
        <v>417</v>
      </c>
    </row>
    <row r="28" spans="1:16" ht="95.25" customHeight="1" x14ac:dyDescent="0.3">
      <c r="A28" s="200"/>
      <c r="B28" s="205"/>
      <c r="C28" s="54">
        <v>3</v>
      </c>
      <c r="D28" s="55" t="s">
        <v>147</v>
      </c>
      <c r="E28" s="56" t="s">
        <v>66</v>
      </c>
      <c r="F28" s="55" t="s">
        <v>422</v>
      </c>
      <c r="G28" s="41">
        <v>0</v>
      </c>
      <c r="H28" s="41">
        <v>0</v>
      </c>
      <c r="I28" s="41">
        <v>0</v>
      </c>
      <c r="J28" s="83">
        <v>1</v>
      </c>
      <c r="K28" s="96">
        <f t="shared" si="0"/>
        <v>1</v>
      </c>
      <c r="L28" s="102">
        <f t="shared" si="1"/>
        <v>0</v>
      </c>
      <c r="M28" s="99">
        <f t="shared" si="2"/>
        <v>0</v>
      </c>
      <c r="N28" s="99">
        <v>0</v>
      </c>
      <c r="O28" s="162"/>
      <c r="P28" s="100" t="s">
        <v>417</v>
      </c>
    </row>
    <row r="29" spans="1:16" ht="100.5" customHeight="1" x14ac:dyDescent="0.3">
      <c r="A29" s="200" t="s">
        <v>208</v>
      </c>
      <c r="B29" s="205" t="s">
        <v>148</v>
      </c>
      <c r="C29" s="54">
        <v>1</v>
      </c>
      <c r="D29" s="57" t="s">
        <v>149</v>
      </c>
      <c r="E29" s="56" t="s">
        <v>150</v>
      </c>
      <c r="F29" s="55" t="s">
        <v>423</v>
      </c>
      <c r="G29" s="41">
        <v>0</v>
      </c>
      <c r="H29" s="41">
        <v>0</v>
      </c>
      <c r="I29" s="41">
        <v>0</v>
      </c>
      <c r="J29" s="83">
        <v>1</v>
      </c>
      <c r="K29" s="96">
        <f t="shared" si="0"/>
        <v>1</v>
      </c>
      <c r="L29" s="102">
        <f t="shared" si="1"/>
        <v>0</v>
      </c>
      <c r="M29" s="99">
        <f t="shared" si="2"/>
        <v>0</v>
      </c>
      <c r="N29" s="99">
        <v>0.6</v>
      </c>
      <c r="O29" s="198">
        <v>0.3</v>
      </c>
      <c r="P29" s="101" t="s">
        <v>415</v>
      </c>
    </row>
    <row r="30" spans="1:16" ht="135.75" customHeight="1" x14ac:dyDescent="0.3">
      <c r="A30" s="200"/>
      <c r="B30" s="205"/>
      <c r="C30" s="54">
        <v>2</v>
      </c>
      <c r="D30" s="58" t="s">
        <v>151</v>
      </c>
      <c r="E30" s="56" t="s">
        <v>152</v>
      </c>
      <c r="F30" s="55" t="s">
        <v>423</v>
      </c>
      <c r="G30" s="41">
        <v>0</v>
      </c>
      <c r="H30" s="41">
        <v>0</v>
      </c>
      <c r="I30" s="41">
        <v>0</v>
      </c>
      <c r="J30" s="83">
        <v>1</v>
      </c>
      <c r="K30" s="96">
        <f t="shared" si="0"/>
        <v>1</v>
      </c>
      <c r="L30" s="102">
        <f t="shared" si="1"/>
        <v>0</v>
      </c>
      <c r="M30" s="99">
        <f t="shared" si="2"/>
        <v>0</v>
      </c>
      <c r="N30" s="99">
        <v>0</v>
      </c>
      <c r="O30" s="210"/>
      <c r="P30" s="101" t="s">
        <v>414</v>
      </c>
    </row>
    <row r="31" spans="1:16" ht="92.25" customHeight="1" x14ac:dyDescent="0.3">
      <c r="A31" s="200"/>
      <c r="B31" s="205"/>
      <c r="C31" s="54">
        <v>3</v>
      </c>
      <c r="D31" s="58" t="s">
        <v>153</v>
      </c>
      <c r="E31" s="56" t="s">
        <v>154</v>
      </c>
      <c r="F31" s="55" t="s">
        <v>423</v>
      </c>
      <c r="G31" s="41">
        <v>0</v>
      </c>
      <c r="H31" s="41">
        <v>0</v>
      </c>
      <c r="I31" s="41">
        <v>0</v>
      </c>
      <c r="J31" s="83">
        <v>1</v>
      </c>
      <c r="K31" s="96">
        <f t="shared" si="0"/>
        <v>1</v>
      </c>
      <c r="L31" s="102">
        <f t="shared" si="1"/>
        <v>0</v>
      </c>
      <c r="M31" s="99">
        <f t="shared" si="2"/>
        <v>0</v>
      </c>
      <c r="N31" s="99">
        <v>0.6</v>
      </c>
      <c r="O31" s="210"/>
      <c r="P31" s="100" t="s">
        <v>413</v>
      </c>
    </row>
    <row r="32" spans="1:16" ht="99" customHeight="1" x14ac:dyDescent="0.3">
      <c r="A32" s="200"/>
      <c r="B32" s="205"/>
      <c r="C32" s="54">
        <v>4</v>
      </c>
      <c r="D32" s="58" t="s">
        <v>155</v>
      </c>
      <c r="E32" s="56" t="s">
        <v>156</v>
      </c>
      <c r="F32" s="55" t="s">
        <v>423</v>
      </c>
      <c r="G32" s="41">
        <v>0</v>
      </c>
      <c r="H32" s="41">
        <v>0</v>
      </c>
      <c r="I32" s="41">
        <v>0</v>
      </c>
      <c r="J32" s="83">
        <v>1</v>
      </c>
      <c r="K32" s="96">
        <f t="shared" si="0"/>
        <v>1</v>
      </c>
      <c r="L32" s="102">
        <f t="shared" si="1"/>
        <v>0</v>
      </c>
      <c r="M32" s="99">
        <f t="shared" si="2"/>
        <v>0</v>
      </c>
      <c r="N32" s="99">
        <v>0</v>
      </c>
      <c r="O32" s="211"/>
      <c r="P32" s="100" t="s">
        <v>413</v>
      </c>
    </row>
    <row r="33" spans="1:16" ht="79.5" customHeight="1" x14ac:dyDescent="0.3">
      <c r="A33" s="77" t="s">
        <v>209</v>
      </c>
      <c r="B33" s="74" t="s">
        <v>157</v>
      </c>
      <c r="C33" s="54">
        <v>1</v>
      </c>
      <c r="D33" s="55" t="s">
        <v>158</v>
      </c>
      <c r="E33" s="56" t="s">
        <v>288</v>
      </c>
      <c r="F33" s="55" t="s">
        <v>422</v>
      </c>
      <c r="G33" s="41">
        <v>0</v>
      </c>
      <c r="H33" s="41">
        <v>0.5</v>
      </c>
      <c r="I33" s="41">
        <v>0.25</v>
      </c>
      <c r="J33" s="83">
        <v>0.25</v>
      </c>
      <c r="K33" s="96">
        <f t="shared" si="0"/>
        <v>1</v>
      </c>
      <c r="L33" s="102">
        <f t="shared" si="1"/>
        <v>0.75</v>
      </c>
      <c r="M33" s="99">
        <f t="shared" si="2"/>
        <v>0.75</v>
      </c>
      <c r="N33" s="99">
        <v>1</v>
      </c>
      <c r="O33" s="99">
        <v>1</v>
      </c>
      <c r="P33" s="100" t="s">
        <v>418</v>
      </c>
    </row>
    <row r="34" spans="1:16" ht="98.25" customHeight="1" x14ac:dyDescent="0.3">
      <c r="A34" s="200" t="s">
        <v>209</v>
      </c>
      <c r="B34" s="205" t="s">
        <v>159</v>
      </c>
      <c r="C34" s="54">
        <v>1</v>
      </c>
      <c r="D34" s="57" t="s">
        <v>231</v>
      </c>
      <c r="E34" s="73" t="s">
        <v>289</v>
      </c>
      <c r="F34" s="55" t="s">
        <v>423</v>
      </c>
      <c r="G34" s="41">
        <v>0</v>
      </c>
      <c r="H34" s="41">
        <v>0</v>
      </c>
      <c r="I34" s="41">
        <v>0.5</v>
      </c>
      <c r="J34" s="83">
        <v>0.5</v>
      </c>
      <c r="K34" s="96">
        <f t="shared" si="0"/>
        <v>1</v>
      </c>
      <c r="L34" s="102">
        <f t="shared" si="1"/>
        <v>0.5</v>
      </c>
      <c r="M34" s="99">
        <f t="shared" si="2"/>
        <v>0.5</v>
      </c>
      <c r="N34" s="99">
        <v>1</v>
      </c>
      <c r="O34" s="198">
        <v>1</v>
      </c>
      <c r="P34" s="101" t="s">
        <v>419</v>
      </c>
    </row>
    <row r="35" spans="1:16" ht="63" customHeight="1" thickBot="1" x14ac:dyDescent="0.35">
      <c r="A35" s="201"/>
      <c r="B35" s="206"/>
      <c r="C35" s="79">
        <v>2</v>
      </c>
      <c r="D35" s="80" t="s">
        <v>160</v>
      </c>
      <c r="E35" s="81" t="s">
        <v>290</v>
      </c>
      <c r="F35" s="55" t="s">
        <v>423</v>
      </c>
      <c r="G35" s="82">
        <v>0</v>
      </c>
      <c r="H35" s="82">
        <v>0</v>
      </c>
      <c r="I35" s="82">
        <v>0.5</v>
      </c>
      <c r="J35" s="84">
        <v>0.5</v>
      </c>
      <c r="K35" s="96">
        <f t="shared" si="0"/>
        <v>1</v>
      </c>
      <c r="L35" s="102">
        <f t="shared" si="1"/>
        <v>0.5</v>
      </c>
      <c r="M35" s="99">
        <f t="shared" si="2"/>
        <v>0.5</v>
      </c>
      <c r="N35" s="99">
        <v>1</v>
      </c>
      <c r="O35" s="211"/>
      <c r="P35" s="101" t="s">
        <v>420</v>
      </c>
    </row>
  </sheetData>
  <mergeCells count="21">
    <mergeCell ref="A1:C3"/>
    <mergeCell ref="D1:J3"/>
    <mergeCell ref="B6:B7"/>
    <mergeCell ref="B15:B16"/>
    <mergeCell ref="B9:B14"/>
    <mergeCell ref="C4:D4"/>
    <mergeCell ref="O6:O7"/>
    <mergeCell ref="A26:A28"/>
    <mergeCell ref="A29:A32"/>
    <mergeCell ref="A34:A35"/>
    <mergeCell ref="B18:B21"/>
    <mergeCell ref="A24:A25"/>
    <mergeCell ref="B26:B28"/>
    <mergeCell ref="B29:B32"/>
    <mergeCell ref="B34:B35"/>
    <mergeCell ref="A18:A21"/>
    <mergeCell ref="A6:A7"/>
    <mergeCell ref="A15:A16"/>
    <mergeCell ref="O26:O28"/>
    <mergeCell ref="O29:O32"/>
    <mergeCell ref="O34:O35"/>
  </mergeCells>
  <phoneticPr fontId="17"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BBD61-E925-42B3-9A12-EC96DA7EB054}">
  <dimension ref="B1:R23"/>
  <sheetViews>
    <sheetView topLeftCell="J1" zoomScale="60" zoomScaleNormal="60" workbookViewId="0">
      <selection activeCell="R5" sqref="R5"/>
    </sheetView>
  </sheetViews>
  <sheetFormatPr baseColWidth="10" defaultRowHeight="15" x14ac:dyDescent="0.25"/>
  <cols>
    <col min="1" max="1" width="3.7109375" customWidth="1"/>
    <col min="2" max="2" width="40.42578125" customWidth="1"/>
    <col min="3" max="3" width="28.85546875" customWidth="1"/>
    <col min="5" max="5" width="48.42578125" customWidth="1"/>
    <col min="6" max="6" width="59.140625" customWidth="1"/>
    <col min="7" max="7" width="47.5703125" customWidth="1"/>
    <col min="8" max="8" width="28.42578125" customWidth="1"/>
    <col min="9" max="9" width="24.140625" customWidth="1"/>
    <col min="10" max="10" width="29.28515625" customWidth="1"/>
    <col min="11" max="11" width="24.5703125" customWidth="1"/>
    <col min="12" max="12" width="27.5703125" customWidth="1"/>
    <col min="13" max="13" width="22.28515625" hidden="1" customWidth="1"/>
    <col min="14" max="14" width="31.28515625" customWidth="1"/>
    <col min="15" max="15" width="57.5703125" customWidth="1"/>
    <col min="16" max="16" width="26.85546875" customWidth="1"/>
    <col min="17" max="17" width="28.7109375" customWidth="1"/>
    <col min="18" max="18" width="70.140625" style="134" customWidth="1"/>
  </cols>
  <sheetData>
    <row r="1" spans="2:18" ht="32.25" customHeight="1" x14ac:dyDescent="0.25">
      <c r="B1" s="190"/>
      <c r="C1" s="191"/>
      <c r="D1" s="192"/>
      <c r="E1" s="147" t="s">
        <v>234</v>
      </c>
      <c r="F1" s="148"/>
      <c r="G1" s="148"/>
      <c r="H1" s="148"/>
      <c r="I1" s="148"/>
      <c r="J1" s="148"/>
      <c r="K1" s="173"/>
      <c r="L1" s="224" t="s">
        <v>351</v>
      </c>
      <c r="M1" s="225"/>
      <c r="N1" s="225"/>
      <c r="O1" s="225"/>
      <c r="P1" s="225"/>
      <c r="Q1" s="225"/>
      <c r="R1" s="225"/>
    </row>
    <row r="2" spans="2:18" ht="40.5" customHeight="1" x14ac:dyDescent="0.25">
      <c r="B2" s="193"/>
      <c r="C2" s="153"/>
      <c r="D2" s="154"/>
      <c r="E2" s="144"/>
      <c r="F2" s="149"/>
      <c r="G2" s="149"/>
      <c r="H2" s="149"/>
      <c r="I2" s="149"/>
      <c r="J2" s="149"/>
      <c r="K2" s="174"/>
      <c r="L2" s="224"/>
      <c r="M2" s="225"/>
      <c r="N2" s="225"/>
      <c r="O2" s="225"/>
      <c r="P2" s="225"/>
      <c r="Q2" s="225"/>
      <c r="R2" s="225"/>
    </row>
    <row r="3" spans="2:18" ht="10.5" customHeight="1" x14ac:dyDescent="0.25">
      <c r="B3" s="195"/>
      <c r="C3" s="196"/>
      <c r="D3" s="197"/>
      <c r="E3" s="150"/>
      <c r="F3" s="151"/>
      <c r="G3" s="151"/>
      <c r="H3" s="151"/>
      <c r="I3" s="151"/>
      <c r="J3" s="151"/>
      <c r="K3" s="175"/>
      <c r="L3" s="224"/>
      <c r="M3" s="225"/>
      <c r="N3" s="225"/>
      <c r="O3" s="225"/>
      <c r="P3" s="225"/>
      <c r="Q3" s="225"/>
      <c r="R3" s="225"/>
    </row>
    <row r="5" spans="2:18" ht="50.25" customHeight="1" x14ac:dyDescent="0.25">
      <c r="B5" s="29" t="s">
        <v>204</v>
      </c>
      <c r="C5" s="2" t="s">
        <v>0</v>
      </c>
      <c r="D5" s="152" t="s">
        <v>1</v>
      </c>
      <c r="E5" s="152"/>
      <c r="F5" s="4" t="s">
        <v>2</v>
      </c>
      <c r="G5" s="2" t="s">
        <v>3</v>
      </c>
      <c r="H5" s="5" t="s">
        <v>4</v>
      </c>
      <c r="I5" s="5" t="s">
        <v>5</v>
      </c>
      <c r="J5" s="5" t="s">
        <v>6</v>
      </c>
      <c r="K5" s="5" t="s">
        <v>7</v>
      </c>
      <c r="L5" s="5" t="s">
        <v>304</v>
      </c>
      <c r="M5" s="5" t="s">
        <v>301</v>
      </c>
      <c r="N5" s="5" t="s">
        <v>302</v>
      </c>
      <c r="O5" s="5" t="s">
        <v>303</v>
      </c>
      <c r="P5" s="5" t="s">
        <v>318</v>
      </c>
      <c r="Q5" s="5" t="s">
        <v>308</v>
      </c>
      <c r="R5" s="5" t="s">
        <v>350</v>
      </c>
    </row>
    <row r="6" spans="2:18" ht="82.5" customHeight="1" x14ac:dyDescent="0.25">
      <c r="B6" s="160" t="s">
        <v>205</v>
      </c>
      <c r="C6" s="146" t="s">
        <v>294</v>
      </c>
      <c r="D6" s="6">
        <v>1</v>
      </c>
      <c r="E6" s="45" t="s">
        <v>293</v>
      </c>
      <c r="F6" s="7" t="s">
        <v>161</v>
      </c>
      <c r="G6" s="8" t="s">
        <v>162</v>
      </c>
      <c r="H6" s="63">
        <v>0</v>
      </c>
      <c r="I6" s="63">
        <v>0</v>
      </c>
      <c r="J6" s="63">
        <v>0</v>
      </c>
      <c r="K6" s="67">
        <v>1</v>
      </c>
      <c r="L6" s="105">
        <f>H6+I6+J6+K6</f>
        <v>1</v>
      </c>
      <c r="M6" s="86">
        <f>H6+I6+J6</f>
        <v>0</v>
      </c>
      <c r="N6" s="106">
        <f>M6</f>
        <v>0</v>
      </c>
      <c r="O6" s="100" t="s">
        <v>324</v>
      </c>
      <c r="P6" s="105">
        <f>N6/L6</f>
        <v>0</v>
      </c>
      <c r="Q6" s="98">
        <f>L6-M6</f>
        <v>1</v>
      </c>
      <c r="R6" s="133" t="s">
        <v>380</v>
      </c>
    </row>
    <row r="7" spans="2:18" ht="87" customHeight="1" x14ac:dyDescent="0.25">
      <c r="B7" s="161"/>
      <c r="C7" s="146"/>
      <c r="D7" s="6">
        <v>2</v>
      </c>
      <c r="E7" s="51" t="s">
        <v>238</v>
      </c>
      <c r="F7" s="7" t="s">
        <v>163</v>
      </c>
      <c r="G7" s="8" t="s">
        <v>162</v>
      </c>
      <c r="H7" s="63">
        <v>0</v>
      </c>
      <c r="I7" s="63">
        <v>0</v>
      </c>
      <c r="J7" s="63">
        <v>0</v>
      </c>
      <c r="K7" s="63">
        <v>1</v>
      </c>
      <c r="L7" s="105">
        <f t="shared" ref="L7:L23" si="0">H7+I7+J7+K7</f>
        <v>1</v>
      </c>
      <c r="M7" s="86">
        <f t="shared" ref="M7:M21" si="1">H7+I7+J7</f>
        <v>0</v>
      </c>
      <c r="N7" s="106">
        <f t="shared" ref="N7:N22" si="2">M7</f>
        <v>0</v>
      </c>
      <c r="O7" s="100" t="s">
        <v>324</v>
      </c>
      <c r="P7" s="105">
        <f t="shared" ref="P7:P23" si="3">N7/L7</f>
        <v>0</v>
      </c>
      <c r="Q7" s="98">
        <f>L7-P7</f>
        <v>1</v>
      </c>
      <c r="R7" s="133" t="s">
        <v>381</v>
      </c>
    </row>
    <row r="8" spans="2:18" ht="146.25" customHeight="1" x14ac:dyDescent="0.25">
      <c r="B8" s="161"/>
      <c r="C8" s="146"/>
      <c r="D8" s="6">
        <v>3</v>
      </c>
      <c r="E8" s="51" t="s">
        <v>164</v>
      </c>
      <c r="F8" s="7" t="s">
        <v>165</v>
      </c>
      <c r="G8" s="8" t="s">
        <v>162</v>
      </c>
      <c r="H8" s="63">
        <v>0</v>
      </c>
      <c r="I8" s="63">
        <v>0.5</v>
      </c>
      <c r="J8" s="63">
        <v>0</v>
      </c>
      <c r="K8" s="63">
        <v>0.5</v>
      </c>
      <c r="L8" s="105">
        <f t="shared" si="0"/>
        <v>1</v>
      </c>
      <c r="M8" s="86">
        <f t="shared" si="1"/>
        <v>0.5</v>
      </c>
      <c r="N8" s="106">
        <f t="shared" si="2"/>
        <v>0.5</v>
      </c>
      <c r="O8" s="100" t="s">
        <v>323</v>
      </c>
      <c r="P8" s="105">
        <f t="shared" si="3"/>
        <v>0.5</v>
      </c>
      <c r="Q8" s="98">
        <f t="shared" ref="Q8:Q23" si="4">L8-P8</f>
        <v>0.5</v>
      </c>
      <c r="R8" s="135" t="s">
        <v>382</v>
      </c>
    </row>
    <row r="9" spans="2:18" ht="68.25" customHeight="1" x14ac:dyDescent="0.25">
      <c r="B9" s="161"/>
      <c r="C9" s="187" t="s">
        <v>166</v>
      </c>
      <c r="D9" s="6">
        <v>1</v>
      </c>
      <c r="E9" s="51" t="s">
        <v>167</v>
      </c>
      <c r="F9" s="7" t="s">
        <v>168</v>
      </c>
      <c r="G9" s="8" t="s">
        <v>162</v>
      </c>
      <c r="H9" s="63">
        <v>0.25</v>
      </c>
      <c r="I9" s="63">
        <v>0.25</v>
      </c>
      <c r="J9" s="63">
        <v>0.25</v>
      </c>
      <c r="K9" s="63">
        <v>0.25</v>
      </c>
      <c r="L9" s="105">
        <f t="shared" si="0"/>
        <v>1</v>
      </c>
      <c r="M9" s="86">
        <f t="shared" si="1"/>
        <v>0.75</v>
      </c>
      <c r="N9" s="106">
        <f t="shared" si="2"/>
        <v>0.75</v>
      </c>
      <c r="O9" s="100" t="s">
        <v>325</v>
      </c>
      <c r="P9" s="105">
        <f t="shared" si="3"/>
        <v>0.75</v>
      </c>
      <c r="Q9" s="98">
        <f t="shared" si="4"/>
        <v>0.25</v>
      </c>
      <c r="R9" s="133" t="s">
        <v>370</v>
      </c>
    </row>
    <row r="10" spans="2:18" ht="119.25" customHeight="1" x14ac:dyDescent="0.25">
      <c r="B10" s="161"/>
      <c r="C10" s="188"/>
      <c r="D10" s="65">
        <v>2</v>
      </c>
      <c r="E10" s="66" t="s">
        <v>169</v>
      </c>
      <c r="F10" s="7" t="s">
        <v>243</v>
      </c>
      <c r="G10" s="8" t="s">
        <v>162</v>
      </c>
      <c r="H10" s="63">
        <v>0</v>
      </c>
      <c r="I10" s="67">
        <v>0</v>
      </c>
      <c r="J10" s="67">
        <v>0</v>
      </c>
      <c r="K10" s="67">
        <v>1</v>
      </c>
      <c r="L10" s="105">
        <f t="shared" si="0"/>
        <v>1</v>
      </c>
      <c r="M10" s="86">
        <f t="shared" si="1"/>
        <v>0</v>
      </c>
      <c r="N10" s="106">
        <f t="shared" si="2"/>
        <v>0</v>
      </c>
      <c r="O10" s="100" t="s">
        <v>324</v>
      </c>
      <c r="P10" s="105">
        <f t="shared" si="3"/>
        <v>0</v>
      </c>
      <c r="Q10" s="98">
        <f t="shared" si="4"/>
        <v>1</v>
      </c>
      <c r="R10" s="133" t="s">
        <v>383</v>
      </c>
    </row>
    <row r="11" spans="2:18" ht="90" customHeight="1" x14ac:dyDescent="0.25">
      <c r="B11" s="161"/>
      <c r="C11" s="146" t="s">
        <v>170</v>
      </c>
      <c r="D11" s="6">
        <v>1</v>
      </c>
      <c r="E11" s="51" t="s">
        <v>239</v>
      </c>
      <c r="F11" s="7" t="s">
        <v>171</v>
      </c>
      <c r="G11" s="8" t="s">
        <v>162</v>
      </c>
      <c r="H11" s="63">
        <v>0</v>
      </c>
      <c r="I11" s="63">
        <v>0.33</v>
      </c>
      <c r="J11" s="63">
        <v>0.33</v>
      </c>
      <c r="K11" s="63">
        <v>0.34</v>
      </c>
      <c r="L11" s="105">
        <f t="shared" si="0"/>
        <v>1</v>
      </c>
      <c r="M11" s="86">
        <v>1</v>
      </c>
      <c r="N11" s="106">
        <v>0.66</v>
      </c>
      <c r="O11" s="100" t="s">
        <v>327</v>
      </c>
      <c r="P11" s="105">
        <f t="shared" si="3"/>
        <v>0.66</v>
      </c>
      <c r="Q11" s="98">
        <f t="shared" si="4"/>
        <v>0.33999999999999997</v>
      </c>
      <c r="R11" s="133" t="s">
        <v>384</v>
      </c>
    </row>
    <row r="12" spans="2:18" ht="83.25" customHeight="1" x14ac:dyDescent="0.25">
      <c r="B12" s="161"/>
      <c r="C12" s="146"/>
      <c r="D12" s="6">
        <v>2</v>
      </c>
      <c r="E12" s="51" t="s">
        <v>172</v>
      </c>
      <c r="F12" s="7" t="s">
        <v>173</v>
      </c>
      <c r="G12" s="8" t="s">
        <v>162</v>
      </c>
      <c r="H12" s="63">
        <v>0.25</v>
      </c>
      <c r="I12" s="63">
        <v>0.25</v>
      </c>
      <c r="J12" s="63">
        <v>0.25</v>
      </c>
      <c r="K12" s="63">
        <v>0.25</v>
      </c>
      <c r="L12" s="105">
        <f t="shared" si="0"/>
        <v>1</v>
      </c>
      <c r="M12" s="86">
        <v>0.83</v>
      </c>
      <c r="N12" s="106">
        <f t="shared" si="2"/>
        <v>0.83</v>
      </c>
      <c r="O12" s="100" t="s">
        <v>341</v>
      </c>
      <c r="P12" s="105">
        <f t="shared" si="3"/>
        <v>0.83</v>
      </c>
      <c r="Q12" s="98">
        <f t="shared" si="4"/>
        <v>0.17000000000000004</v>
      </c>
      <c r="R12" s="133" t="s">
        <v>385</v>
      </c>
    </row>
    <row r="13" spans="2:18" ht="77.25" customHeight="1" x14ac:dyDescent="0.25">
      <c r="B13" s="161"/>
      <c r="C13" s="146"/>
      <c r="D13" s="6">
        <v>3</v>
      </c>
      <c r="E13" s="51" t="s">
        <v>240</v>
      </c>
      <c r="F13" s="7" t="s">
        <v>174</v>
      </c>
      <c r="G13" s="8" t="s">
        <v>162</v>
      </c>
      <c r="H13" s="63">
        <v>0.25</v>
      </c>
      <c r="I13" s="63">
        <v>0.25</v>
      </c>
      <c r="J13" s="63">
        <v>0.25</v>
      </c>
      <c r="K13" s="63">
        <v>0.25</v>
      </c>
      <c r="L13" s="105">
        <f t="shared" si="0"/>
        <v>1</v>
      </c>
      <c r="M13" s="86">
        <f t="shared" si="1"/>
        <v>0.75</v>
      </c>
      <c r="N13" s="106">
        <f t="shared" si="2"/>
        <v>0.75</v>
      </c>
      <c r="O13" s="100" t="s">
        <v>325</v>
      </c>
      <c r="P13" s="105">
        <f t="shared" si="3"/>
        <v>0.75</v>
      </c>
      <c r="Q13" s="98">
        <f t="shared" si="4"/>
        <v>0.25</v>
      </c>
      <c r="R13" s="133" t="s">
        <v>370</v>
      </c>
    </row>
    <row r="14" spans="2:18" ht="80.25" customHeight="1" x14ac:dyDescent="0.25">
      <c r="B14" s="161"/>
      <c r="C14" s="146"/>
      <c r="D14" s="6">
        <v>4</v>
      </c>
      <c r="E14" s="51" t="s">
        <v>241</v>
      </c>
      <c r="F14" s="7" t="s">
        <v>175</v>
      </c>
      <c r="G14" s="8" t="s">
        <v>162</v>
      </c>
      <c r="H14" s="63">
        <v>0</v>
      </c>
      <c r="I14" s="63">
        <v>0.33</v>
      </c>
      <c r="J14" s="63">
        <v>0.33</v>
      </c>
      <c r="K14" s="63">
        <v>0.34</v>
      </c>
      <c r="L14" s="105">
        <v>1</v>
      </c>
      <c r="M14" s="86">
        <f t="shared" si="1"/>
        <v>0.66</v>
      </c>
      <c r="N14" s="106">
        <v>1</v>
      </c>
      <c r="O14" s="100" t="s">
        <v>322</v>
      </c>
      <c r="P14" s="105">
        <v>1</v>
      </c>
      <c r="Q14" s="98">
        <f t="shared" si="4"/>
        <v>0</v>
      </c>
      <c r="R14" s="133" t="s">
        <v>370</v>
      </c>
    </row>
    <row r="15" spans="2:18" ht="75" customHeight="1" x14ac:dyDescent="0.25">
      <c r="B15" s="162"/>
      <c r="C15" s="146"/>
      <c r="D15" s="6">
        <v>5</v>
      </c>
      <c r="E15" s="51" t="s">
        <v>176</v>
      </c>
      <c r="F15" s="7" t="s">
        <v>177</v>
      </c>
      <c r="G15" s="8" t="s">
        <v>162</v>
      </c>
      <c r="H15" s="63">
        <v>0.25</v>
      </c>
      <c r="I15" s="63">
        <v>0.25</v>
      </c>
      <c r="J15" s="63">
        <v>0.25</v>
      </c>
      <c r="K15" s="63">
        <v>0.25</v>
      </c>
      <c r="L15" s="105">
        <f t="shared" si="0"/>
        <v>1</v>
      </c>
      <c r="M15" s="86">
        <f t="shared" si="1"/>
        <v>0.75</v>
      </c>
      <c r="N15" s="106">
        <f t="shared" si="2"/>
        <v>0.75</v>
      </c>
      <c r="O15" s="100" t="s">
        <v>325</v>
      </c>
      <c r="P15" s="105">
        <f t="shared" si="3"/>
        <v>0.75</v>
      </c>
      <c r="Q15" s="98">
        <f t="shared" si="4"/>
        <v>0.25</v>
      </c>
      <c r="R15" s="133" t="s">
        <v>370</v>
      </c>
    </row>
    <row r="16" spans="2:18" ht="71.25" customHeight="1" x14ac:dyDescent="0.25">
      <c r="B16" s="160" t="s">
        <v>206</v>
      </c>
      <c r="C16" s="226" t="s">
        <v>178</v>
      </c>
      <c r="D16" s="65">
        <v>1</v>
      </c>
      <c r="E16" s="66" t="s">
        <v>179</v>
      </c>
      <c r="F16" s="7" t="s">
        <v>180</v>
      </c>
      <c r="G16" s="8" t="s">
        <v>181</v>
      </c>
      <c r="H16" s="63">
        <v>0</v>
      </c>
      <c r="I16" s="63">
        <v>1</v>
      </c>
      <c r="J16" s="63">
        <v>0</v>
      </c>
      <c r="K16" s="63">
        <v>0</v>
      </c>
      <c r="L16" s="105">
        <f t="shared" si="0"/>
        <v>1</v>
      </c>
      <c r="M16" s="86">
        <f t="shared" si="1"/>
        <v>1</v>
      </c>
      <c r="N16" s="106">
        <f t="shared" si="2"/>
        <v>1</v>
      </c>
      <c r="O16" s="100" t="s">
        <v>322</v>
      </c>
      <c r="P16" s="105">
        <f t="shared" si="3"/>
        <v>1</v>
      </c>
      <c r="Q16" s="98">
        <f t="shared" si="4"/>
        <v>0</v>
      </c>
      <c r="R16" s="133" t="s">
        <v>370</v>
      </c>
    </row>
    <row r="17" spans="2:18" ht="112.5" customHeight="1" x14ac:dyDescent="0.25">
      <c r="B17" s="161"/>
      <c r="C17" s="227"/>
      <c r="D17" s="66">
        <v>2</v>
      </c>
      <c r="E17" s="66" t="s">
        <v>182</v>
      </c>
      <c r="F17" s="49" t="s">
        <v>183</v>
      </c>
      <c r="G17" s="8" t="s">
        <v>181</v>
      </c>
      <c r="H17" s="26">
        <v>0.25</v>
      </c>
      <c r="I17" s="26">
        <v>0.25</v>
      </c>
      <c r="J17" s="26">
        <v>0.25</v>
      </c>
      <c r="K17" s="26">
        <v>0.25</v>
      </c>
      <c r="L17" s="105">
        <f t="shared" si="0"/>
        <v>1</v>
      </c>
      <c r="M17" s="86">
        <f t="shared" si="1"/>
        <v>0.75</v>
      </c>
      <c r="N17" s="106">
        <f t="shared" si="2"/>
        <v>0.75</v>
      </c>
      <c r="O17" s="100" t="s">
        <v>325</v>
      </c>
      <c r="P17" s="105">
        <f t="shared" si="3"/>
        <v>0.75</v>
      </c>
      <c r="Q17" s="98">
        <f t="shared" si="4"/>
        <v>0.25</v>
      </c>
      <c r="R17" s="135" t="s">
        <v>386</v>
      </c>
    </row>
    <row r="18" spans="2:18" ht="94.5" customHeight="1" x14ac:dyDescent="0.25">
      <c r="B18" s="161"/>
      <c r="C18" s="66" t="s">
        <v>184</v>
      </c>
      <c r="D18" s="66">
        <v>1</v>
      </c>
      <c r="E18" s="66" t="s">
        <v>185</v>
      </c>
      <c r="F18" s="49" t="s">
        <v>244</v>
      </c>
      <c r="G18" s="8" t="s">
        <v>181</v>
      </c>
      <c r="H18" s="26">
        <v>0</v>
      </c>
      <c r="I18" s="26">
        <v>0.5</v>
      </c>
      <c r="J18" s="26">
        <v>0</v>
      </c>
      <c r="K18" s="26">
        <v>0.5</v>
      </c>
      <c r="L18" s="105">
        <f t="shared" si="0"/>
        <v>1</v>
      </c>
      <c r="M18" s="86">
        <v>0.9</v>
      </c>
      <c r="N18" s="106">
        <f t="shared" si="2"/>
        <v>0.9</v>
      </c>
      <c r="O18" s="100" t="s">
        <v>323</v>
      </c>
      <c r="P18" s="105">
        <f t="shared" si="3"/>
        <v>0.9</v>
      </c>
      <c r="Q18" s="98">
        <f t="shared" si="4"/>
        <v>9.9999999999999978E-2</v>
      </c>
      <c r="R18" s="135" t="s">
        <v>387</v>
      </c>
    </row>
    <row r="19" spans="2:18" ht="123" customHeight="1" x14ac:dyDescent="0.25">
      <c r="B19" s="161"/>
      <c r="C19" s="66" t="s">
        <v>186</v>
      </c>
      <c r="D19" s="66">
        <v>1</v>
      </c>
      <c r="E19" s="66" t="s">
        <v>187</v>
      </c>
      <c r="F19" s="49" t="s">
        <v>188</v>
      </c>
      <c r="G19" s="8" t="s">
        <v>181</v>
      </c>
      <c r="H19" s="26">
        <v>0</v>
      </c>
      <c r="I19" s="26">
        <v>0.5</v>
      </c>
      <c r="J19" s="26">
        <v>0</v>
      </c>
      <c r="K19" s="26">
        <v>0.5</v>
      </c>
      <c r="L19" s="105">
        <f t="shared" si="0"/>
        <v>1</v>
      </c>
      <c r="M19" s="86">
        <f t="shared" si="1"/>
        <v>0.5</v>
      </c>
      <c r="N19" s="106">
        <f t="shared" si="2"/>
        <v>0.5</v>
      </c>
      <c r="O19" s="100" t="s">
        <v>323</v>
      </c>
      <c r="P19" s="105">
        <f t="shared" si="3"/>
        <v>0.5</v>
      </c>
      <c r="Q19" s="98">
        <f t="shared" si="4"/>
        <v>0.5</v>
      </c>
      <c r="R19" s="133" t="s">
        <v>370</v>
      </c>
    </row>
    <row r="20" spans="2:18" ht="145.5" customHeight="1" x14ac:dyDescent="0.25">
      <c r="B20" s="161"/>
      <c r="C20" s="226" t="s">
        <v>189</v>
      </c>
      <c r="D20" s="66">
        <v>1</v>
      </c>
      <c r="E20" s="21" t="s">
        <v>190</v>
      </c>
      <c r="F20" s="49" t="s">
        <v>191</v>
      </c>
      <c r="G20" s="8" t="s">
        <v>181</v>
      </c>
      <c r="H20" s="26">
        <v>0</v>
      </c>
      <c r="I20" s="26">
        <v>0.5</v>
      </c>
      <c r="J20" s="26">
        <v>0</v>
      </c>
      <c r="K20" s="26">
        <v>0.5</v>
      </c>
      <c r="L20" s="105">
        <f t="shared" si="0"/>
        <v>1</v>
      </c>
      <c r="M20" s="86">
        <v>0.75</v>
      </c>
      <c r="N20" s="106">
        <f t="shared" si="2"/>
        <v>0.75</v>
      </c>
      <c r="O20" s="100" t="s">
        <v>325</v>
      </c>
      <c r="P20" s="105">
        <f t="shared" si="3"/>
        <v>0.75</v>
      </c>
      <c r="Q20" s="98">
        <f t="shared" si="4"/>
        <v>0.25</v>
      </c>
      <c r="R20" s="133" t="s">
        <v>388</v>
      </c>
    </row>
    <row r="21" spans="2:18" ht="99.75" customHeight="1" x14ac:dyDescent="0.25">
      <c r="B21" s="161"/>
      <c r="C21" s="227"/>
      <c r="D21" s="66">
        <v>2</v>
      </c>
      <c r="E21" s="66" t="s">
        <v>232</v>
      </c>
      <c r="F21" s="49" t="s">
        <v>191</v>
      </c>
      <c r="G21" s="8" t="s">
        <v>181</v>
      </c>
      <c r="H21" s="26">
        <v>0</v>
      </c>
      <c r="I21" s="26">
        <v>0</v>
      </c>
      <c r="J21" s="26">
        <v>0</v>
      </c>
      <c r="K21" s="26">
        <v>1</v>
      </c>
      <c r="L21" s="105">
        <f t="shared" si="0"/>
        <v>1</v>
      </c>
      <c r="M21" s="86">
        <f t="shared" si="1"/>
        <v>0</v>
      </c>
      <c r="N21" s="106">
        <f t="shared" si="2"/>
        <v>0</v>
      </c>
      <c r="O21" s="100" t="s">
        <v>324</v>
      </c>
      <c r="P21" s="105">
        <f t="shared" si="3"/>
        <v>0</v>
      </c>
      <c r="Q21" s="98">
        <f t="shared" si="4"/>
        <v>1</v>
      </c>
      <c r="R21" s="133" t="s">
        <v>370</v>
      </c>
    </row>
    <row r="22" spans="2:18" ht="102" customHeight="1" x14ac:dyDescent="0.25">
      <c r="B22" s="161"/>
      <c r="C22" s="66" t="s">
        <v>192</v>
      </c>
      <c r="D22" s="66">
        <v>1</v>
      </c>
      <c r="E22" s="66" t="s">
        <v>193</v>
      </c>
      <c r="F22" s="49" t="s">
        <v>194</v>
      </c>
      <c r="G22" s="8" t="s">
        <v>181</v>
      </c>
      <c r="H22" s="26">
        <v>0</v>
      </c>
      <c r="I22" s="26">
        <v>0.5</v>
      </c>
      <c r="J22" s="26">
        <v>0</v>
      </c>
      <c r="K22" s="26">
        <v>0.5</v>
      </c>
      <c r="L22" s="105">
        <f t="shared" si="0"/>
        <v>1</v>
      </c>
      <c r="M22" s="86">
        <v>1</v>
      </c>
      <c r="N22" s="106">
        <f t="shared" si="2"/>
        <v>1</v>
      </c>
      <c r="O22" s="100" t="s">
        <v>337</v>
      </c>
      <c r="P22" s="105">
        <f t="shared" si="3"/>
        <v>1</v>
      </c>
      <c r="Q22" s="98">
        <f t="shared" si="4"/>
        <v>0</v>
      </c>
      <c r="R22" s="133" t="s">
        <v>389</v>
      </c>
    </row>
    <row r="23" spans="2:18" ht="103.5" customHeight="1" x14ac:dyDescent="0.25">
      <c r="B23" s="162"/>
      <c r="C23" s="66" t="s">
        <v>195</v>
      </c>
      <c r="D23" s="66">
        <v>1</v>
      </c>
      <c r="E23" s="66" t="s">
        <v>196</v>
      </c>
      <c r="F23" s="49" t="s">
        <v>233</v>
      </c>
      <c r="G23" s="8" t="s">
        <v>181</v>
      </c>
      <c r="H23" s="26">
        <v>0</v>
      </c>
      <c r="I23" s="26">
        <v>0.5</v>
      </c>
      <c r="J23" s="26">
        <v>0</v>
      </c>
      <c r="K23" s="26">
        <v>0.5</v>
      </c>
      <c r="L23" s="105">
        <f t="shared" si="0"/>
        <v>1</v>
      </c>
      <c r="M23" s="86">
        <v>0.8</v>
      </c>
      <c r="N23" s="106">
        <v>0.8</v>
      </c>
      <c r="O23" s="100" t="s">
        <v>326</v>
      </c>
      <c r="P23" s="105">
        <f t="shared" si="3"/>
        <v>0.8</v>
      </c>
      <c r="Q23" s="98">
        <f t="shared" si="4"/>
        <v>0.19999999999999996</v>
      </c>
      <c r="R23" s="133" t="s">
        <v>390</v>
      </c>
    </row>
  </sheetData>
  <mergeCells count="11">
    <mergeCell ref="L1:R3"/>
    <mergeCell ref="C11:C15"/>
    <mergeCell ref="C16:C17"/>
    <mergeCell ref="C20:C21"/>
    <mergeCell ref="B1:D3"/>
    <mergeCell ref="E1:K3"/>
    <mergeCell ref="D5:E5"/>
    <mergeCell ref="C6:C8"/>
    <mergeCell ref="C9:C10"/>
    <mergeCell ref="B6:B15"/>
    <mergeCell ref="B16:B2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5EBD9-6C11-4247-8F13-6744D6410037}">
  <dimension ref="C2:D28"/>
  <sheetViews>
    <sheetView workbookViewId="0">
      <selection activeCell="C22" sqref="C22"/>
    </sheetView>
  </sheetViews>
  <sheetFormatPr baseColWidth="10" defaultRowHeight="15" x14ac:dyDescent="0.25"/>
  <cols>
    <col min="3" max="3" width="36.28515625" customWidth="1"/>
    <col min="4" max="4" width="37.85546875" customWidth="1"/>
  </cols>
  <sheetData>
    <row r="2" spans="3:4" ht="15.75" thickBot="1" x14ac:dyDescent="0.3"/>
    <row r="3" spans="3:4" ht="15.75" thickBot="1" x14ac:dyDescent="0.3">
      <c r="C3" s="107" t="s">
        <v>328</v>
      </c>
      <c r="D3" s="108" t="s">
        <v>343</v>
      </c>
    </row>
    <row r="4" spans="3:4" ht="15.75" thickBot="1" x14ac:dyDescent="0.3">
      <c r="C4" s="109" t="s">
        <v>329</v>
      </c>
      <c r="D4" s="110">
        <v>1</v>
      </c>
    </row>
    <row r="5" spans="3:4" ht="15.75" hidden="1" thickBot="1" x14ac:dyDescent="0.3">
      <c r="C5" s="111" t="s">
        <v>330</v>
      </c>
      <c r="D5" s="112">
        <v>1</v>
      </c>
    </row>
    <row r="6" spans="3:4" ht="15.75" hidden="1" thickBot="1" x14ac:dyDescent="0.3">
      <c r="C6" s="111" t="s">
        <v>331</v>
      </c>
      <c r="D6" s="112">
        <v>1</v>
      </c>
    </row>
    <row r="7" spans="3:4" ht="15.75" hidden="1" thickBot="1" x14ac:dyDescent="0.3">
      <c r="C7" s="111" t="s">
        <v>332</v>
      </c>
      <c r="D7" s="112">
        <v>1</v>
      </c>
    </row>
    <row r="8" spans="3:4" ht="15.75" hidden="1" thickBot="1" x14ac:dyDescent="0.3">
      <c r="C8" s="111" t="s">
        <v>333</v>
      </c>
      <c r="D8" s="112">
        <v>1</v>
      </c>
    </row>
    <row r="9" spans="3:4" ht="30.75" thickBot="1" x14ac:dyDescent="0.3">
      <c r="C9" s="109" t="s">
        <v>334</v>
      </c>
      <c r="D9" s="110">
        <v>1</v>
      </c>
    </row>
    <row r="10" spans="3:4" ht="31.5" customHeight="1" thickBot="1" x14ac:dyDescent="0.3">
      <c r="C10" s="109" t="s">
        <v>124</v>
      </c>
      <c r="D10" s="110">
        <v>0.97</v>
      </c>
    </row>
    <row r="11" spans="3:4" ht="30.75" thickBot="1" x14ac:dyDescent="0.3">
      <c r="C11" s="109" t="s">
        <v>335</v>
      </c>
      <c r="D11" s="110">
        <v>1</v>
      </c>
    </row>
    <row r="12" spans="3:4" ht="15.75" thickBot="1" x14ac:dyDescent="0.3">
      <c r="C12" s="109" t="s">
        <v>336</v>
      </c>
      <c r="D12" s="110">
        <v>1</v>
      </c>
    </row>
    <row r="18" spans="3:4" ht="15.75" thickBot="1" x14ac:dyDescent="0.3"/>
    <row r="19" spans="3:4" ht="15.75" thickBot="1" x14ac:dyDescent="0.3">
      <c r="C19" s="107" t="s">
        <v>328</v>
      </c>
      <c r="D19" s="108" t="s">
        <v>343</v>
      </c>
    </row>
    <row r="20" spans="3:4" ht="15.75" thickBot="1" x14ac:dyDescent="0.3">
      <c r="C20" s="109" t="s">
        <v>329</v>
      </c>
      <c r="D20" s="110">
        <v>1</v>
      </c>
    </row>
    <row r="21" spans="3:4" ht="15.75" thickBot="1" x14ac:dyDescent="0.3">
      <c r="C21" s="111" t="s">
        <v>330</v>
      </c>
      <c r="D21" s="112">
        <v>1</v>
      </c>
    </row>
    <row r="22" spans="3:4" ht="15.75" thickBot="1" x14ac:dyDescent="0.3">
      <c r="C22" s="111" t="s">
        <v>331</v>
      </c>
      <c r="D22" s="112">
        <v>1</v>
      </c>
    </row>
    <row r="23" spans="3:4" ht="15.75" thickBot="1" x14ac:dyDescent="0.3">
      <c r="C23" s="111" t="s">
        <v>332</v>
      </c>
      <c r="D23" s="112">
        <v>1</v>
      </c>
    </row>
    <row r="24" spans="3:4" ht="15.75" thickBot="1" x14ac:dyDescent="0.3">
      <c r="C24" s="111" t="s">
        <v>333</v>
      </c>
      <c r="D24" s="112">
        <v>1</v>
      </c>
    </row>
    <row r="25" spans="3:4" ht="30.75" thickBot="1" x14ac:dyDescent="0.3">
      <c r="C25" s="109" t="s">
        <v>334</v>
      </c>
      <c r="D25" s="110">
        <v>1</v>
      </c>
    </row>
    <row r="26" spans="3:4" ht="15.75" thickBot="1" x14ac:dyDescent="0.3">
      <c r="C26" s="109" t="s">
        <v>124</v>
      </c>
      <c r="D26" s="110">
        <v>0.97</v>
      </c>
    </row>
    <row r="27" spans="3:4" ht="30.75" thickBot="1" x14ac:dyDescent="0.3">
      <c r="C27" s="109" t="s">
        <v>335</v>
      </c>
      <c r="D27" s="110">
        <v>1</v>
      </c>
    </row>
    <row r="28" spans="3:4" ht="15.75" thickBot="1" x14ac:dyDescent="0.3">
      <c r="C28" s="109" t="s">
        <v>336</v>
      </c>
      <c r="D28" s="110">
        <v>1</v>
      </c>
    </row>
  </sheetData>
  <pageMargins left="0.7" right="0.7" top="0.75" bottom="0.75" header="0.3" footer="0.3"/>
  <pageSetup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3EBEC-299F-447F-AE00-F7FC73A2AC34}">
  <dimension ref="B2:E13"/>
  <sheetViews>
    <sheetView workbookViewId="0">
      <selection activeCell="B5" sqref="B5"/>
    </sheetView>
  </sheetViews>
  <sheetFormatPr baseColWidth="10" defaultRowHeight="15" x14ac:dyDescent="0.25"/>
  <cols>
    <col min="2" max="2" width="44.85546875" customWidth="1"/>
    <col min="3" max="3" width="29.42578125" customWidth="1"/>
    <col min="4" max="4" width="31.7109375" customWidth="1"/>
    <col min="5" max="5" width="42.42578125" customWidth="1"/>
    <col min="6" max="6" width="19.5703125" customWidth="1"/>
  </cols>
  <sheetData>
    <row r="2" spans="2:5" ht="15.75" thickBot="1" x14ac:dyDescent="0.3"/>
    <row r="3" spans="2:5" ht="45.75" thickBot="1" x14ac:dyDescent="0.3">
      <c r="B3" s="117" t="s">
        <v>328</v>
      </c>
      <c r="C3" s="113" t="s">
        <v>344</v>
      </c>
      <c r="D3" s="116" t="s">
        <v>348</v>
      </c>
      <c r="E3" s="116" t="s">
        <v>349</v>
      </c>
    </row>
    <row r="4" spans="2:5" x14ac:dyDescent="0.25">
      <c r="B4" s="118" t="s">
        <v>329</v>
      </c>
      <c r="C4" s="120">
        <v>32</v>
      </c>
      <c r="D4" s="124">
        <v>9</v>
      </c>
      <c r="E4" s="120">
        <f>E5+E6+E7+E8</f>
        <v>23</v>
      </c>
    </row>
    <row r="5" spans="2:5" x14ac:dyDescent="0.25">
      <c r="B5" s="114" t="s">
        <v>330</v>
      </c>
      <c r="C5" s="121">
        <v>13</v>
      </c>
      <c r="D5" s="122">
        <v>8</v>
      </c>
      <c r="E5" s="121">
        <v>5</v>
      </c>
    </row>
    <row r="6" spans="2:5" x14ac:dyDescent="0.25">
      <c r="B6" s="114" t="s">
        <v>331</v>
      </c>
      <c r="C6" s="121">
        <v>8</v>
      </c>
      <c r="D6" s="122">
        <v>1</v>
      </c>
      <c r="E6" s="121">
        <v>7</v>
      </c>
    </row>
    <row r="7" spans="2:5" x14ac:dyDescent="0.25">
      <c r="B7" s="114" t="s">
        <v>332</v>
      </c>
      <c r="C7" s="121">
        <v>6</v>
      </c>
      <c r="D7" s="122">
        <v>0</v>
      </c>
      <c r="E7" s="121">
        <v>6</v>
      </c>
    </row>
    <row r="8" spans="2:5" x14ac:dyDescent="0.25">
      <c r="B8" s="114" t="s">
        <v>333</v>
      </c>
      <c r="C8" s="121">
        <v>5</v>
      </c>
      <c r="D8" s="122">
        <v>0</v>
      </c>
      <c r="E8" s="121">
        <v>5</v>
      </c>
    </row>
    <row r="9" spans="2:5" x14ac:dyDescent="0.25">
      <c r="B9" s="115" t="s">
        <v>334</v>
      </c>
      <c r="C9" s="119">
        <v>9</v>
      </c>
      <c r="D9" s="123">
        <v>4</v>
      </c>
      <c r="E9" s="119">
        <v>5</v>
      </c>
    </row>
    <row r="10" spans="2:5" x14ac:dyDescent="0.25">
      <c r="B10" s="115" t="s">
        <v>124</v>
      </c>
      <c r="C10" s="119">
        <v>31</v>
      </c>
      <c r="D10" s="123">
        <v>4</v>
      </c>
      <c r="E10" s="119">
        <v>27</v>
      </c>
    </row>
    <row r="11" spans="2:5" x14ac:dyDescent="0.25">
      <c r="B11" s="115" t="s">
        <v>335</v>
      </c>
      <c r="C11" s="119">
        <v>18</v>
      </c>
      <c r="D11" s="123">
        <v>3</v>
      </c>
      <c r="E11" s="119">
        <v>15</v>
      </c>
    </row>
    <row r="12" spans="2:5" ht="15.75" thickBot="1" x14ac:dyDescent="0.3">
      <c r="B12" s="129" t="s">
        <v>336</v>
      </c>
      <c r="C12" s="125">
        <v>17</v>
      </c>
      <c r="D12" s="126">
        <v>2</v>
      </c>
      <c r="E12" s="125">
        <v>15</v>
      </c>
    </row>
    <row r="13" spans="2:5" ht="15.75" thickBot="1" x14ac:dyDescent="0.3">
      <c r="B13" s="130" t="s">
        <v>345</v>
      </c>
      <c r="C13" s="127">
        <f>C4+C9+C10+C11+C12</f>
        <v>107</v>
      </c>
      <c r="D13" s="128">
        <f>D9+D4+D10+D11+D12</f>
        <v>22</v>
      </c>
      <c r="E13" s="127">
        <f>E4+E9+E10+E11+E12</f>
        <v>85</v>
      </c>
    </row>
  </sheetData>
  <pageMargins left="0.7" right="0.7" top="0.75" bottom="0.75" header="0.3" footer="0.3"/>
  <ignoredErrors>
    <ignoredError sqref="D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15. 1PA -SUB TECNOLOGIA</vt:lpstr>
      <vt:lpstr>15.2. PA- SECRETARIA GENERAL</vt:lpstr>
      <vt:lpstr>15.3. DIRECCION</vt:lpstr>
      <vt:lpstr>15.4. SUB PROMOCION</vt:lpstr>
      <vt:lpstr>15.5. SUB ADMINISTRACION</vt:lpstr>
      <vt:lpstr>Cumplimiento al 3 trime</vt:lpstr>
      <vt:lpstr>Avance # tareas asociadas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Mesa</dc:creator>
  <cp:lastModifiedBy>Marcela Mesa</cp:lastModifiedBy>
  <dcterms:created xsi:type="dcterms:W3CDTF">2015-06-05T18:17:20Z</dcterms:created>
  <dcterms:modified xsi:type="dcterms:W3CDTF">2021-01-30T00:42:25Z</dcterms:modified>
</cp:coreProperties>
</file>